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Položky!$A$1:$G$197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96" i="3"/>
  <c r="BD196"/>
  <c r="BC196"/>
  <c r="BB196"/>
  <c r="BA196"/>
  <c r="G196"/>
  <c r="BE195"/>
  <c r="BD195"/>
  <c r="BC195"/>
  <c r="BB195"/>
  <c r="BA195"/>
  <c r="G195"/>
  <c r="BE194"/>
  <c r="BD194"/>
  <c r="BC194"/>
  <c r="BB194"/>
  <c r="BA194"/>
  <c r="G194"/>
  <c r="BE193"/>
  <c r="BD193"/>
  <c r="BC193"/>
  <c r="BB193"/>
  <c r="BA193"/>
  <c r="G193"/>
  <c r="BE192"/>
  <c r="BD192"/>
  <c r="BC192"/>
  <c r="BB192"/>
  <c r="BA192"/>
  <c r="G192"/>
  <c r="BE191"/>
  <c r="BD191"/>
  <c r="BC191"/>
  <c r="BB191"/>
  <c r="BA191"/>
  <c r="G191"/>
  <c r="BE190"/>
  <c r="BD190"/>
  <c r="BC190"/>
  <c r="BB190"/>
  <c r="BA190"/>
  <c r="G190"/>
  <c r="BE189"/>
  <c r="BD189"/>
  <c r="BC189"/>
  <c r="BB189"/>
  <c r="G189"/>
  <c r="BA189" s="1"/>
  <c r="BA197" s="1"/>
  <c r="E17" i="2" s="1"/>
  <c r="B17"/>
  <c r="A17"/>
  <c r="BE197" i="3"/>
  <c r="I17" i="2" s="1"/>
  <c r="BD197" i="3"/>
  <c r="H17" i="2" s="1"/>
  <c r="BC197" i="3"/>
  <c r="G17" i="2" s="1"/>
  <c r="BB197" i="3"/>
  <c r="F17" i="2" s="1"/>
  <c r="G197" i="3"/>
  <c r="C197"/>
  <c r="BE186"/>
  <c r="BD186"/>
  <c r="BC186"/>
  <c r="BB186"/>
  <c r="BA186"/>
  <c r="G186"/>
  <c r="BE185"/>
  <c r="BD185"/>
  <c r="BD187" s="1"/>
  <c r="H16" i="2" s="1"/>
  <c r="BC185" i="3"/>
  <c r="BA185"/>
  <c r="G185"/>
  <c r="G187" s="1"/>
  <c r="BE184"/>
  <c r="BE187" s="1"/>
  <c r="I16" i="2" s="1"/>
  <c r="BD184" i="3"/>
  <c r="BC184"/>
  <c r="BB184"/>
  <c r="BA184"/>
  <c r="BA187" s="1"/>
  <c r="E16" i="2" s="1"/>
  <c r="G184" i="3"/>
  <c r="B16" i="2"/>
  <c r="A16"/>
  <c r="BC187" i="3"/>
  <c r="G16" i="2" s="1"/>
  <c r="C187" i="3"/>
  <c r="BE181"/>
  <c r="BD181"/>
  <c r="BC181"/>
  <c r="BB181"/>
  <c r="BA181"/>
  <c r="G181"/>
  <c r="BE174"/>
  <c r="BD174"/>
  <c r="BC174"/>
  <c r="BA174"/>
  <c r="G174"/>
  <c r="BB174" s="1"/>
  <c r="BE167"/>
  <c r="BD167"/>
  <c r="BC167"/>
  <c r="BB167"/>
  <c r="BA167"/>
  <c r="G167"/>
  <c r="BE160"/>
  <c r="BD160"/>
  <c r="BC160"/>
  <c r="BA160"/>
  <c r="G160"/>
  <c r="BB160" s="1"/>
  <c r="BE153"/>
  <c r="BD153"/>
  <c r="BC153"/>
  <c r="BB153"/>
  <c r="BA153"/>
  <c r="G153"/>
  <c r="BE150"/>
  <c r="BD150"/>
  <c r="BD182" s="1"/>
  <c r="H15" i="2" s="1"/>
  <c r="BC150" i="3"/>
  <c r="BA150"/>
  <c r="G150"/>
  <c r="G182" s="1"/>
  <c r="B15" i="2"/>
  <c r="A15"/>
  <c r="BE182" i="3"/>
  <c r="I15" i="2" s="1"/>
  <c r="BC182" i="3"/>
  <c r="G15" i="2" s="1"/>
  <c r="BA182" i="3"/>
  <c r="E15" i="2" s="1"/>
  <c r="C182" i="3"/>
  <c r="BE147"/>
  <c r="BD147"/>
  <c r="BC147"/>
  <c r="BB147"/>
  <c r="BA147"/>
  <c r="G147"/>
  <c r="BE138"/>
  <c r="BD138"/>
  <c r="BC138"/>
  <c r="BA138"/>
  <c r="G138"/>
  <c r="BB138" s="1"/>
  <c r="BE129"/>
  <c r="BD129"/>
  <c r="BC129"/>
  <c r="BB129"/>
  <c r="BA129"/>
  <c r="G129"/>
  <c r="BE120"/>
  <c r="BD120"/>
  <c r="BC120"/>
  <c r="BA120"/>
  <c r="G120"/>
  <c r="BB120" s="1"/>
  <c r="BE111"/>
  <c r="BD111"/>
  <c r="BC111"/>
  <c r="BB111"/>
  <c r="BA111"/>
  <c r="G111"/>
  <c r="BE102"/>
  <c r="BD102"/>
  <c r="BD148" s="1"/>
  <c r="H14" i="2" s="1"/>
  <c r="BC102" i="3"/>
  <c r="BA102"/>
  <c r="G102"/>
  <c r="G148" s="1"/>
  <c r="B14" i="2"/>
  <c r="A14"/>
  <c r="BE148" i="3"/>
  <c r="I14" i="2" s="1"/>
  <c r="BC148" i="3"/>
  <c r="G14" i="2" s="1"/>
  <c r="BA148" i="3"/>
  <c r="E14" i="2" s="1"/>
  <c r="C148" i="3"/>
  <c r="BE99"/>
  <c r="BD99"/>
  <c r="BC99"/>
  <c r="BA99"/>
  <c r="G99"/>
  <c r="BB99" s="1"/>
  <c r="BE94"/>
  <c r="BD94"/>
  <c r="BC94"/>
  <c r="BB94"/>
  <c r="BA94"/>
  <c r="G94"/>
  <c r="BE88"/>
  <c r="BD88"/>
  <c r="BC88"/>
  <c r="BA88"/>
  <c r="G88"/>
  <c r="BB88" s="1"/>
  <c r="BE83"/>
  <c r="BD83"/>
  <c r="BC83"/>
  <c r="BB83"/>
  <c r="BA83"/>
  <c r="G83"/>
  <c r="BE78"/>
  <c r="BD78"/>
  <c r="BC78"/>
  <c r="BA78"/>
  <c r="G78"/>
  <c r="BB78" s="1"/>
  <c r="BE74"/>
  <c r="BD74"/>
  <c r="BC74"/>
  <c r="BB74"/>
  <c r="BA74"/>
  <c r="G74"/>
  <c r="BE71"/>
  <c r="BD71"/>
  <c r="BD100" s="1"/>
  <c r="H13" i="2" s="1"/>
  <c r="BC71" i="3"/>
  <c r="BA71"/>
  <c r="G71"/>
  <c r="G100" s="1"/>
  <c r="B13" i="2"/>
  <c r="A13"/>
  <c r="BE100" i="3"/>
  <c r="I13" i="2" s="1"/>
  <c r="BC100" i="3"/>
  <c r="G13" i="2" s="1"/>
  <c r="BA100" i="3"/>
  <c r="E13" i="2" s="1"/>
  <c r="C100" i="3"/>
  <c r="BE68"/>
  <c r="BD68"/>
  <c r="BD69" s="1"/>
  <c r="H12" i="2" s="1"/>
  <c r="BC68" i="3"/>
  <c r="BB68"/>
  <c r="BB69" s="1"/>
  <c r="F12" i="2" s="1"/>
  <c r="G68" i="3"/>
  <c r="G69" s="1"/>
  <c r="B12" i="2"/>
  <c r="A12"/>
  <c r="BE69" i="3"/>
  <c r="I12" i="2" s="1"/>
  <c r="BC69" i="3"/>
  <c r="G12" i="2" s="1"/>
  <c r="C69" i="3"/>
  <c r="BE58"/>
  <c r="BD58"/>
  <c r="BC58"/>
  <c r="BB58"/>
  <c r="G58"/>
  <c r="BA58" s="1"/>
  <c r="BE52"/>
  <c r="BD52"/>
  <c r="BC52"/>
  <c r="BB52"/>
  <c r="G52"/>
  <c r="BA52" s="1"/>
  <c r="BE49"/>
  <c r="BD49"/>
  <c r="BC49"/>
  <c r="BB49"/>
  <c r="G49"/>
  <c r="BA49" s="1"/>
  <c r="BE48"/>
  <c r="BD48"/>
  <c r="BC48"/>
  <c r="BB48"/>
  <c r="G48"/>
  <c r="BA48" s="1"/>
  <c r="BE45"/>
  <c r="BD45"/>
  <c r="BC45"/>
  <c r="BB45"/>
  <c r="G45"/>
  <c r="BA45" s="1"/>
  <c r="BE43"/>
  <c r="BD43"/>
  <c r="BC43"/>
  <c r="BB43"/>
  <c r="G43"/>
  <c r="BA43" s="1"/>
  <c r="BE40"/>
  <c r="BD40"/>
  <c r="BC40"/>
  <c r="BB40"/>
  <c r="G40"/>
  <c r="BA40" s="1"/>
  <c r="BE39"/>
  <c r="BD39"/>
  <c r="BD66" s="1"/>
  <c r="H11" i="2" s="1"/>
  <c r="BC39" i="3"/>
  <c r="BB39"/>
  <c r="BB66" s="1"/>
  <c r="F11" i="2" s="1"/>
  <c r="G39" i="3"/>
  <c r="BA39" s="1"/>
  <c r="B11" i="2"/>
  <c r="A11"/>
  <c r="BE66" i="3"/>
  <c r="I11" i="2" s="1"/>
  <c r="BC66" i="3"/>
  <c r="G11" i="2" s="1"/>
  <c r="C66" i="3"/>
  <c r="BE36"/>
  <c r="BD36"/>
  <c r="BD37" s="1"/>
  <c r="H10" i="2" s="1"/>
  <c r="BC36" i="3"/>
  <c r="BB36"/>
  <c r="BB37" s="1"/>
  <c r="F10" i="2" s="1"/>
  <c r="G36" i="3"/>
  <c r="BA36" s="1"/>
  <c r="BA37" s="1"/>
  <c r="E10" i="2" s="1"/>
  <c r="B10"/>
  <c r="A10"/>
  <c r="BE37" i="3"/>
  <c r="I10" i="2" s="1"/>
  <c r="BC37" i="3"/>
  <c r="G10" i="2" s="1"/>
  <c r="C37" i="3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29"/>
  <c r="BD29"/>
  <c r="BD34" s="1"/>
  <c r="H9" i="2" s="1"/>
  <c r="BC29" i="3"/>
  <c r="BB29"/>
  <c r="BB34" s="1"/>
  <c r="F9" i="2" s="1"/>
  <c r="G29" i="3"/>
  <c r="G34" s="1"/>
  <c r="B9" i="2"/>
  <c r="A9"/>
  <c r="BE34" i="3"/>
  <c r="I9" i="2" s="1"/>
  <c r="BC34" i="3"/>
  <c r="G9" i="2" s="1"/>
  <c r="C34" i="3"/>
  <c r="BE18"/>
  <c r="BD18"/>
  <c r="BD27" s="1"/>
  <c r="H8" i="2" s="1"/>
  <c r="BC18" i="3"/>
  <c r="BB18"/>
  <c r="BB27" s="1"/>
  <c r="F8" i="2" s="1"/>
  <c r="G18" i="3"/>
  <c r="G27" s="1"/>
  <c r="B8" i="2"/>
  <c r="A8"/>
  <c r="BE27" i="3"/>
  <c r="I8" i="2" s="1"/>
  <c r="BC27" i="3"/>
  <c r="G8" i="2" s="1"/>
  <c r="C27" i="3"/>
  <c r="BE8"/>
  <c r="BD8"/>
  <c r="BD16" s="1"/>
  <c r="H7" i="2" s="1"/>
  <c r="BC8" i="3"/>
  <c r="BB8"/>
  <c r="BB16" s="1"/>
  <c r="F7" i="2" s="1"/>
  <c r="G8" i="3"/>
  <c r="G16" s="1"/>
  <c r="B7" i="2"/>
  <c r="A7"/>
  <c r="BE16" i="3"/>
  <c r="I7" i="2" s="1"/>
  <c r="BC16" i="3"/>
  <c r="G7" i="2" s="1"/>
  <c r="C16" i="3"/>
  <c r="E4"/>
  <c r="C4"/>
  <c r="F3"/>
  <c r="C3"/>
  <c r="C2" i="2"/>
  <c r="C1"/>
  <c r="C33" i="1"/>
  <c r="F33" s="1"/>
  <c r="C31"/>
  <c r="C9"/>
  <c r="G7"/>
  <c r="D2"/>
  <c r="C2"/>
  <c r="H18" i="2" l="1"/>
  <c r="C17" i="1" s="1"/>
  <c r="BA66" i="3"/>
  <c r="E11" i="2" s="1"/>
  <c r="G18"/>
  <c r="C18" i="1" s="1"/>
  <c r="I18" i="2"/>
  <c r="C21" i="1" s="1"/>
  <c r="BB150" i="3"/>
  <c r="BB182" s="1"/>
  <c r="F15" i="2" s="1"/>
  <c r="BB185" i="3"/>
  <c r="BB187" s="1"/>
  <c r="F16" i="2" s="1"/>
  <c r="BA8" i="3"/>
  <c r="BA16" s="1"/>
  <c r="E7" i="2" s="1"/>
  <c r="BA18" i="3"/>
  <c r="BA27" s="1"/>
  <c r="E8" i="2" s="1"/>
  <c r="BA29" i="3"/>
  <c r="BA34" s="1"/>
  <c r="E9" i="2" s="1"/>
  <c r="G37" i="3"/>
  <c r="G66"/>
  <c r="BA68"/>
  <c r="BA69" s="1"/>
  <c r="E12" i="2" s="1"/>
  <c r="BB71" i="3"/>
  <c r="BB100" s="1"/>
  <c r="F13" i="2" s="1"/>
  <c r="BB102" i="3"/>
  <c r="BB148" s="1"/>
  <c r="F14" i="2" s="1"/>
  <c r="F18" l="1"/>
  <c r="C16" i="1" s="1"/>
  <c r="E18" i="2"/>
  <c r="G30" l="1"/>
  <c r="I30" s="1"/>
  <c r="G29"/>
  <c r="I29" s="1"/>
  <c r="G21" i="1" s="1"/>
  <c r="G28" i="2"/>
  <c r="I28" s="1"/>
  <c r="G20" i="1" s="1"/>
  <c r="G27" i="2"/>
  <c r="I27" s="1"/>
  <c r="G19" i="1" s="1"/>
  <c r="G26" i="2"/>
  <c r="I26" s="1"/>
  <c r="G18" i="1" s="1"/>
  <c r="G25" i="2"/>
  <c r="I25" s="1"/>
  <c r="G17" i="1" s="1"/>
  <c r="G24" i="2"/>
  <c r="I24" s="1"/>
  <c r="G16" i="1" s="1"/>
  <c r="G23" i="2"/>
  <c r="I23" s="1"/>
  <c r="C15" i="1"/>
  <c r="C19" s="1"/>
  <c r="C22" s="1"/>
  <c r="H31" i="2" l="1"/>
  <c r="G23" i="1" s="1"/>
  <c r="G22" s="1"/>
  <c r="G15"/>
  <c r="C23" l="1"/>
  <c r="F30" s="1"/>
  <c r="F31"/>
  <c r="F34" s="1"/>
</calcChain>
</file>

<file path=xl/sharedStrings.xml><?xml version="1.0" encoding="utf-8"?>
<sst xmlns="http://schemas.openxmlformats.org/spreadsheetml/2006/main" count="511" uniqueCount="281">
  <si>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</si>
  <si>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</si>
  <si>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</si>
  <si>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</si>
  <si>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</si>
  <si>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</si>
  <si>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</si>
  <si>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</si>
  <si>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</si>
  <si>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</si>
  <si>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</si>
  <si>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</si>
  <si>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</si>
  <si>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</si>
  <si>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</si>
  <si>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</si>
  <si>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</si>
  <si>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</si>
  <si>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</si>
  <si>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</si>
  <si>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</si>
  <si>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</si>
  <si>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</si>
  <si>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</si>
  <si>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</si>
  <si>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</si>
  <si>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</si>
  <si>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</si>
  <si>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</si>
  <si>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</si>
  <si>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</si>
  <si>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</si>
  <si>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</si>
  <si>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</si>
  <si>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</si>
  <si>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</si>
  <si>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</si>
  <si>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</si>
  <si>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</si>
  <si>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</si>
  <si>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</si>
  <si>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</si>
  <si>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</si>
  <si>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</si>
  <si>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</si>
  <si>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</si>
  <si>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</si>
  <si>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</si>
  <si>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</si>
  <si>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</si>
  <si>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</si>
  <si>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</si>
  <si>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</si>
  <si>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</si>
  <si>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</si>
  <si>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</si>
  <si>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</si>
  <si>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</si>
  <si>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</si>
  <si>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</si>
  <si>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</si>
  <si>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</si>
  <si>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</si>
  <si>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</si>
  <si>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</si>
  <si>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</si>
  <si>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</si>
  <si>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</si>
  <si>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</si>
  <si>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</si>
  <si>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</si>
  <si>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</si>
  <si>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</si>
  <si>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</si>
  <si>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</si>
  <si>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</si>
  <si>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Č31-2019</t>
  </si>
  <si>
    <t>Výměna oken</t>
  </si>
  <si>
    <t>02</t>
  </si>
  <si>
    <t>Jubilejní 28, Ostrava - Hrabůvka</t>
  </si>
  <si>
    <t>2</t>
  </si>
  <si>
    <t>Architektonicko-stavební řešení</t>
  </si>
  <si>
    <t>61</t>
  </si>
  <si>
    <t>Upravy povrchů vnitřní</t>
  </si>
  <si>
    <t>612425931RT2</t>
  </si>
  <si>
    <t>Omítka vápenná vnitřního ostění - štuková s použitím suché maltové směsi</t>
  </si>
  <si>
    <t>m2</t>
  </si>
  <si>
    <t>(1,2+0,55+1,2)*0,2*8</t>
  </si>
  <si>
    <t>(1,2+1,75+1,75)*0,2*8</t>
  </si>
  <si>
    <t>(1,2+1,5+1,5)*0,2*1</t>
  </si>
  <si>
    <t>0,5*3*0,2*2</t>
  </si>
  <si>
    <t>(1,7+1,75+1,75)*0,2*2</t>
  </si>
  <si>
    <t>(0,7+0,4)*2*0,2*4</t>
  </si>
  <si>
    <t>(0,5+0,4)*2*0,2*1</t>
  </si>
  <si>
    <t>62</t>
  </si>
  <si>
    <t>Úpravy povrchů vnější</t>
  </si>
  <si>
    <t>622311150RT3</t>
  </si>
  <si>
    <t xml:space="preserve">Povrchová úprava vnějšího ostění </t>
  </si>
  <si>
    <t xml:space="preserve">Položka obsahuje okenní a rohové lišty, výztužnou stěrku, kontaktní nátěr a povrchovou úpravu omítkou. </t>
  </si>
  <si>
    <t>(1,2+0,55+1,2)*0,15*8</t>
  </si>
  <si>
    <t>(1,2+1,75+1,75)*0,15*8</t>
  </si>
  <si>
    <t>(1,2+1,5+1,5)*0,15*1</t>
  </si>
  <si>
    <t>0,5*3*0,15*2</t>
  </si>
  <si>
    <t>(1,7+1,75+1,75)*0,15*2</t>
  </si>
  <si>
    <t>(0,7+0,4)*2*0,15*4</t>
  </si>
  <si>
    <t>(0,5+0,4)*2*0,15*1</t>
  </si>
  <si>
    <t>94</t>
  </si>
  <si>
    <t>Lešení a stavební výtahy</t>
  </si>
  <si>
    <t>941941041R00</t>
  </si>
  <si>
    <t xml:space="preserve">Montáž lešení leh.řad.s podlahami,š.1,2 m, H 10 m </t>
  </si>
  <si>
    <t>36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</si>
  <si>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</si>
  <si>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</si>
  <si>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</si>
  <si>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</si>
  <si>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</si>
  <si>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</si>
  <si>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95</t>
  </si>
  <si>
    <t>Dokončovací konstrukce na pozemních stavbách</t>
  </si>
  <si>
    <t>95-001.RXX</t>
  </si>
  <si>
    <t xml:space="preserve">Vyčištění budov po provedených úpravách </t>
  </si>
  <si>
    <t>soub</t>
  </si>
  <si>
    <t>96</t>
  </si>
  <si>
    <t>Bourání konstrukcí</t>
  </si>
  <si>
    <t>968061112R00</t>
  </si>
  <si>
    <t xml:space="preserve">Vyvěšení dřevěných okenních křídel pl. do 1,5 m2 </t>
  </si>
  <si>
    <t>kus</t>
  </si>
  <si>
    <t>968062354R00</t>
  </si>
  <si>
    <t xml:space="preserve">Vybourání dřevěných rámů oken dvojitých pl. 1 m2 </t>
  </si>
  <si>
    <t>0,55*1,2*8</t>
  </si>
  <si>
    <t>0,55*0,55*2</t>
  </si>
  <si>
    <t>968062355R00</t>
  </si>
  <si>
    <t xml:space="preserve">Vybourání dřevěných rámů oken dvojitých pl. 2 m2 </t>
  </si>
  <si>
    <t>1,2*1,5*1</t>
  </si>
  <si>
    <t>968062356R00</t>
  </si>
  <si>
    <t xml:space="preserve">Vybourání dřevěných rámů oken dvojitých pl. 4 m2 </t>
  </si>
  <si>
    <t>1,2*1,75*8</t>
  </si>
  <si>
    <t>1,7*1,75*2</t>
  </si>
  <si>
    <t>968071112R00</t>
  </si>
  <si>
    <t xml:space="preserve">Vyvěšení kovových křídel oken pl. 1,5 m2 </t>
  </si>
  <si>
    <t>968072244R00</t>
  </si>
  <si>
    <t xml:space="preserve">Vybourání kovových rámů oken jednod. pl. 1 m2 </t>
  </si>
  <si>
    <t>0,7*0,4*4</t>
  </si>
  <si>
    <t>0,5*0,4*1</t>
  </si>
  <si>
    <t>968095002R00</t>
  </si>
  <si>
    <t xml:space="preserve">Bourání parapetů dřevěných </t>
  </si>
  <si>
    <t>m</t>
  </si>
  <si>
    <t>0,55*8</t>
  </si>
  <si>
    <t>1,2*8</t>
  </si>
  <si>
    <t>1,2</t>
  </si>
  <si>
    <t>0,55*2</t>
  </si>
  <si>
    <t>1,7*2</t>
  </si>
  <si>
    <t>96-001.RXX</t>
  </si>
  <si>
    <t xml:space="preserve">Proříznutí vnější omítky </t>
  </si>
  <si>
    <t>(1,2+0,55+1,2)*8*1,05</t>
  </si>
  <si>
    <t>(1,2+1,75+1,75)*8*1,05</t>
  </si>
  <si>
    <t>(1,2+1,5+1,5)*1*1,05</t>
  </si>
  <si>
    <t>0,5*3*2*1,05</t>
  </si>
  <si>
    <t>(1,7+1,75+1,75)*2*1,05</t>
  </si>
  <si>
    <t>(0,7+0,4)*2*4*1,05</t>
  </si>
  <si>
    <t>(0,5+0,4)*2*1*1,05</t>
  </si>
  <si>
    <t>99</t>
  </si>
  <si>
    <t>Staveništní přesun hmot</t>
  </si>
  <si>
    <t>999281108R00</t>
  </si>
  <si>
    <t xml:space="preserve">Přesun hmot pro opravy a údržbu do výšky 12 m </t>
  </si>
  <si>
    <t>t</t>
  </si>
  <si>
    <t>764</t>
  </si>
  <si>
    <t>Konstrukce klempířské</t>
  </si>
  <si>
    <t>764410850R00</t>
  </si>
  <si>
    <t xml:space="preserve">Demontáž oplechování parapetů,rš od 100 do 330 mm </t>
  </si>
  <si>
    <t>0,6*8</t>
  </si>
  <si>
    <t>1,5*1</t>
  </si>
  <si>
    <t>764410880R00</t>
  </si>
  <si>
    <t xml:space="preserve">Demontáž oplechování parapetů,rš od 340 do 600 mm </t>
  </si>
  <si>
    <t>1,7*8</t>
  </si>
  <si>
    <t>2,4*2</t>
  </si>
  <si>
    <t>1,7*1</t>
  </si>
  <si>
    <t>764511620RT2</t>
  </si>
  <si>
    <t>Oplechování parapetů TiZn, rš. 220 mm plech předzvětralý tl. 0,8 mm</t>
  </si>
  <si>
    <t>Kompletní provedení a dodávka dle výpisu prvků a PD.</t>
  </si>
  <si>
    <t>- součástí položky je D+M podkladní folie pro plechové krytiny</t>
  </si>
  <si>
    <t>6/K:0,55*2</t>
  </si>
  <si>
    <t>764511625RT2</t>
  </si>
  <si>
    <t>Oplechování parapetů TiZn  rš. 250 mm plech předzvětralý tl. 0,8 mm</t>
  </si>
  <si>
    <t>1/K:0,6*8</t>
  </si>
  <si>
    <t>764511660RT2</t>
  </si>
  <si>
    <t>Oplechování parapetů TiZn, rš. 360 mm plech předzvětralý tl. 0,8 mm</t>
  </si>
  <si>
    <t>2/K:1,7*8</t>
  </si>
  <si>
    <t>5/K:2,4*2</t>
  </si>
  <si>
    <t>764511670RT2</t>
  </si>
  <si>
    <t>Oplechování parapetů TiZn, rš. 500 mm plech předzvětralý tl. 0,8 mm</t>
  </si>
  <si>
    <t>3/K:1,7*1</t>
  </si>
  <si>
    <t>998764202R00</t>
  </si>
  <si>
    <t xml:space="preserve">Přesun hmot pro klempířské konstr., výšky do 12 m </t>
  </si>
  <si>
    <t>766</t>
  </si>
  <si>
    <t>Konstrukce truhlářské</t>
  </si>
  <si>
    <t>766-001.RXX</t>
  </si>
  <si>
    <t>D+M atypické dřevěné okno 550x1200 mm vč. vnitřního parapetu</t>
  </si>
  <si>
    <t>- EURO profil</t>
  </si>
  <si>
    <t>- kování celoobvodové s mikroventilací</t>
  </si>
  <si>
    <t>- zasklení izolačním dvojsklem matným</t>
  </si>
  <si>
    <t>- max U=1,1 Wm2/K</t>
  </si>
  <si>
    <t>- nátěr barva bálá, RAL 9010</t>
  </si>
  <si>
    <t>1/T:8</t>
  </si>
  <si>
    <t>766-002.RXX</t>
  </si>
  <si>
    <t>D+M atypické dřevěné okno 1200x1750 mm vč. vnitřního parapetu a vnitřních AL žaluzií</t>
  </si>
  <si>
    <t>- zasklení izolačním dvojsklem  čirým</t>
  </si>
  <si>
    <t>2/T:8</t>
  </si>
  <si>
    <t>766-003.RXX</t>
  </si>
  <si>
    <t>D+M atypické dřevěné okno 1200x1500 mm vč. vnitřního parapetu</t>
  </si>
  <si>
    <t>- zasklení izolačním dvojsklem čirým</t>
  </si>
  <si>
    <t>3/T:1</t>
  </si>
  <si>
    <t>766-004.RXX</t>
  </si>
  <si>
    <t>D+M atypické dřevěné okno 550x550 mm vč. vnitřního parapetu</t>
  </si>
  <si>
    <t>6/T:2</t>
  </si>
  <si>
    <t>766-005.RXX</t>
  </si>
  <si>
    <t>D+M atypické dřevěné okno 1700x1750 mm vč. vnitřního parapetu a vnitřních AL žaluzií</t>
  </si>
  <si>
    <t>5/T:2</t>
  </si>
  <si>
    <t>998766202R00</t>
  </si>
  <si>
    <t xml:space="preserve">Přesun hmot pro truhlářské konstr., výšky do 12 m </t>
  </si>
  <si>
    <t>767</t>
  </si>
  <si>
    <t>Konstrukce zámečnické</t>
  </si>
  <si>
    <t>767996801R00</t>
  </si>
  <si>
    <t xml:space="preserve">Demontáž atypických ocelových konstr. do 50 kg </t>
  </si>
  <si>
    <t>kg</t>
  </si>
  <si>
    <t>4*6</t>
  </si>
  <si>
    <t>1*5</t>
  </si>
  <si>
    <t>767-001.RXX</t>
  </si>
  <si>
    <t xml:space="preserve">D+M ocelové sklepní okno 700x400 mm </t>
  </si>
  <si>
    <t>- ocelový rám z "L"profilů</t>
  </si>
  <si>
    <t>- zasklení jednoduchým čirým sklem</t>
  </si>
  <si>
    <t>- barva šedá , RAL 7042</t>
  </si>
  <si>
    <t>1/Z:4</t>
  </si>
  <si>
    <t>767-002.RXX</t>
  </si>
  <si>
    <t xml:space="preserve">D+M sklepní okno 500x400 mm </t>
  </si>
  <si>
    <t>2/Z:1</t>
  </si>
  <si>
    <t>767-003.RXX</t>
  </si>
  <si>
    <t>D+M mřížka pro ocelové sklepní okno 700x400 mm vč. kotvení pomocí ocelových hmoždinek</t>
  </si>
  <si>
    <t>- nerez hřebíkové pletivo 30/30/ mm</t>
  </si>
  <si>
    <t>- ocelový rámeček z L profilu L28/28/3</t>
  </si>
  <si>
    <t>- barva šedá RAL 7042</t>
  </si>
  <si>
    <t>3/Z:4</t>
  </si>
  <si>
    <t>767-004.RXX</t>
  </si>
  <si>
    <t>D+M mřížka pro ocelové sklepní okno 500x400 mm vč. kotvení pomocí ocelových hmoždinek</t>
  </si>
  <si>
    <t>4/Z:1</t>
  </si>
  <si>
    <t>998767202R00</t>
  </si>
  <si>
    <t xml:space="preserve">Přesun hmot pro zámečnické konstr., výšky do 12 m </t>
  </si>
  <si>
    <t>784</t>
  </si>
  <si>
    <t>Malby</t>
  </si>
  <si>
    <t>784011221RT2</t>
  </si>
  <si>
    <t>Zakrytí předmětů včetně dodávky fólie tl. 0,04 mm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</si>
  <si>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</si>
  <si>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</si>
  <si>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</si>
  <si>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</si>
  <si>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</si>
  <si>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</si>
  <si>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</si>
  <si>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</si>
  <si>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</si>
  <si>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</si>
  <si>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</si>
  <si>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</si>
  <si>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</si>
  <si>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</si>
  <si>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</si>
  <si>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</si>
  <si>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</si>
  <si>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</si>
  <si>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</si>
  <si>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</si>
  <si>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979990162R00</t>
  </si>
  <si>
    <t xml:space="preserve">Poplatek za skládku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</si>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</sst>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2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>
      <c r="A11" s="29" t="s">
        <v>15</v>
      </c>
      <c r="B11" s="13"/>
      <c r="C11" s="211"/>
      <c r="D11" s="211"/>
      <c r="E11" s="211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Rekapitulace!A23</f>
        <v>Ztížené výrobní podmínky</v>
      </c>
      <c r="E15" s="58"/>
      <c r="F15" s="59"/>
      <c r="G15" s="56">
        <f>Rekapitulace!I23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Rekapitulace!A24</f>
        <v>Oborová přirážka</v>
      </c>
      <c r="E16" s="60"/>
      <c r="F16" s="61"/>
      <c r="G16" s="56">
        <f>Rekapitulace!I24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Rekapitulace!A25</f>
        <v>Přesun stavebních kapacit</v>
      </c>
      <c r="E17" s="60"/>
      <c r="F17" s="61"/>
      <c r="G17" s="56">
        <f>Rekapitulace!I25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Rekapitulace!A26</f>
        <v>Mimostaveništní doprava</v>
      </c>
      <c r="E18" s="60"/>
      <c r="F18" s="61"/>
      <c r="G18" s="56">
        <f>Rekapitulace!I26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Rekapitulace!A27</f>
        <v>Zařízení staveniště</v>
      </c>
      <c r="E19" s="60"/>
      <c r="F19" s="61"/>
      <c r="G19" s="56">
        <f>Rekapitulace!I27</f>
        <v>0</v>
      </c>
    </row>
    <row r="20" spans="1:7" ht="15.95" customHeight="1">
      <c r="A20" s="64"/>
      <c r="B20" s="55"/>
      <c r="C20" s="56"/>
      <c r="D20" s="9" t="str">
        <f>Rekapitulace!A28</f>
        <v>Provoz investora</v>
      </c>
      <c r="E20" s="60"/>
      <c r="F20" s="61"/>
      <c r="G20" s="56">
        <f>Rekapitulace!I28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Rekapitulace!A29</f>
        <v>Kompletační činnost (IČD)</v>
      </c>
      <c r="E21" s="60"/>
      <c r="F21" s="61"/>
      <c r="G21" s="56">
        <f>Rekapitulace!I29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82"/>
  <sheetViews>
    <sheetView workbookViewId="0">
      <selection activeCell="H31" sqref="H31:I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6" t="s">
        <v>48</v>
      </c>
      <c r="B1" s="217"/>
      <c r="C1" s="97" t="str">
        <f>CONCATENATE(cislostavby," ",nazevstavby)</f>
        <v>Č31-2019 Výměna oken</v>
      </c>
      <c r="D1" s="98"/>
      <c r="E1" s="99"/>
      <c r="F1" s="98"/>
      <c r="G1" s="100" t="s">
        <v>49</v>
      </c>
      <c r="H1" s="101" t="s">
        <v>80</v>
      </c>
      <c r="I1" s="102"/>
    </row>
    <row r="2" spans="1:9" ht="13.5" thickBot="1">
      <c r="A2" s="218" t="s">
        <v>50</v>
      </c>
      <c r="B2" s="219"/>
      <c r="C2" s="103" t="str">
        <f>CONCATENATE(cisloobjektu," ",nazevobjektu)</f>
        <v>02 Jubilejní 28, Ostrava - Hrabůvka</v>
      </c>
      <c r="D2" s="104"/>
      <c r="E2" s="105"/>
      <c r="F2" s="104"/>
      <c r="G2" s="220" t="s">
        <v>81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61</v>
      </c>
      <c r="B7" s="115" t="str">
        <f>Položky!C7</f>
        <v>Upravy povrchů vnitřní</v>
      </c>
      <c r="C7" s="66"/>
      <c r="D7" s="116"/>
      <c r="E7" s="202">
        <f>Položky!BA16</f>
        <v>0</v>
      </c>
      <c r="F7" s="203">
        <f>Položky!BB16</f>
        <v>0</v>
      </c>
      <c r="G7" s="203">
        <f>Položky!BC16</f>
        <v>0</v>
      </c>
      <c r="H7" s="203">
        <f>Položky!BD16</f>
        <v>0</v>
      </c>
      <c r="I7" s="204">
        <f>Položky!BE16</f>
        <v>0</v>
      </c>
    </row>
    <row r="8" spans="1:9" s="35" customFormat="1">
      <c r="A8" s="201" t="str">
        <f>Položky!B17</f>
        <v>62</v>
      </c>
      <c r="B8" s="115" t="str">
        <f>Položky!C17</f>
        <v>Úpravy povrchů vnější</v>
      </c>
      <c r="C8" s="66"/>
      <c r="D8" s="116"/>
      <c r="E8" s="202">
        <f>Položky!BA27</f>
        <v>0</v>
      </c>
      <c r="F8" s="203">
        <f>Položky!BB27</f>
        <v>0</v>
      </c>
      <c r="G8" s="203">
        <f>Položky!BC27</f>
        <v>0</v>
      </c>
      <c r="H8" s="203">
        <f>Položky!BD27</f>
        <v>0</v>
      </c>
      <c r="I8" s="204">
        <f>Položky!BE27</f>
        <v>0</v>
      </c>
    </row>
    <row r="9" spans="1:9" s="35" customFormat="1">
      <c r="A9" s="201" t="str">
        <f>Položky!B28</f>
        <v>94</v>
      </c>
      <c r="B9" s="115" t="str">
        <f>Položky!C28</f>
        <v>Lešení a stavební výtahy</v>
      </c>
      <c r="C9" s="66"/>
      <c r="D9" s="116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9" s="35" customFormat="1">
      <c r="A10" s="201" t="str">
        <f>Položky!B35</f>
        <v>95</v>
      </c>
      <c r="B10" s="115" t="str">
        <f>Položky!C35</f>
        <v>Dokončovací konstrukce na pozemních stavbách</v>
      </c>
      <c r="C10" s="66"/>
      <c r="D10" s="116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9" s="35" customFormat="1">
      <c r="A11" s="201" t="str">
        <f>Položky!B38</f>
        <v>96</v>
      </c>
      <c r="B11" s="115" t="str">
        <f>Položky!C38</f>
        <v>Bourání konstrukcí</v>
      </c>
      <c r="C11" s="66"/>
      <c r="D11" s="116"/>
      <c r="E11" s="202">
        <f>Položky!BA66</f>
        <v>0</v>
      </c>
      <c r="F11" s="203">
        <f>Položky!BB66</f>
        <v>0</v>
      </c>
      <c r="G11" s="203">
        <f>Položky!BC66</f>
        <v>0</v>
      </c>
      <c r="H11" s="203">
        <f>Položky!BD66</f>
        <v>0</v>
      </c>
      <c r="I11" s="204">
        <f>Položky!BE66</f>
        <v>0</v>
      </c>
    </row>
    <row r="12" spans="1:9" s="35" customFormat="1">
      <c r="A12" s="201" t="str">
        <f>Položky!B67</f>
        <v>99</v>
      </c>
      <c r="B12" s="115" t="str">
        <f>Položky!C67</f>
        <v>Staveništní přesun hmot</v>
      </c>
      <c r="C12" s="66"/>
      <c r="D12" s="116"/>
      <c r="E12" s="202">
        <f>Položky!BA69</f>
        <v>0</v>
      </c>
      <c r="F12" s="203">
        <f>Položky!BB69</f>
        <v>0</v>
      </c>
      <c r="G12" s="203">
        <f>Položky!BC69</f>
        <v>0</v>
      </c>
      <c r="H12" s="203">
        <f>Položky!BD69</f>
        <v>0</v>
      </c>
      <c r="I12" s="204">
        <f>Položky!BE69</f>
        <v>0</v>
      </c>
    </row>
    <row r="13" spans="1:9" s="35" customFormat="1">
      <c r="A13" s="201" t="str">
        <f>Položky!B70</f>
        <v>764</v>
      </c>
      <c r="B13" s="115" t="str">
        <f>Položky!C70</f>
        <v>Konstrukce klempířské</v>
      </c>
      <c r="C13" s="66"/>
      <c r="D13" s="116"/>
      <c r="E13" s="202">
        <f>Položky!BA100</f>
        <v>0</v>
      </c>
      <c r="F13" s="203">
        <f>Položky!BB100</f>
        <v>0</v>
      </c>
      <c r="G13" s="203">
        <f>Položky!BC100</f>
        <v>0</v>
      </c>
      <c r="H13" s="203">
        <f>Položky!BD100</f>
        <v>0</v>
      </c>
      <c r="I13" s="204">
        <f>Položky!BE100</f>
        <v>0</v>
      </c>
    </row>
    <row r="14" spans="1:9" s="35" customFormat="1">
      <c r="A14" s="201" t="str">
        <f>Položky!B101</f>
        <v>766</v>
      </c>
      <c r="B14" s="115" t="str">
        <f>Položky!C101</f>
        <v>Konstrukce truhlářské</v>
      </c>
      <c r="C14" s="66"/>
      <c r="D14" s="116"/>
      <c r="E14" s="202">
        <f>Položky!BA148</f>
        <v>0</v>
      </c>
      <c r="F14" s="203">
        <f>Položky!BB148</f>
        <v>0</v>
      </c>
      <c r="G14" s="203">
        <f>Položky!BC148</f>
        <v>0</v>
      </c>
      <c r="H14" s="203">
        <f>Položky!BD148</f>
        <v>0</v>
      </c>
      <c r="I14" s="204">
        <f>Položky!BE148</f>
        <v>0</v>
      </c>
    </row>
    <row r="15" spans="1:9" s="35" customFormat="1">
      <c r="A15" s="201" t="str">
        <f>Položky!B149</f>
        <v>767</v>
      </c>
      <c r="B15" s="115" t="str">
        <f>Položky!C149</f>
        <v>Konstrukce zámečnické</v>
      </c>
      <c r="C15" s="66"/>
      <c r="D15" s="116"/>
      <c r="E15" s="202">
        <f>Položky!BA182</f>
        <v>0</v>
      </c>
      <c r="F15" s="203">
        <f>Položky!BB182</f>
        <v>0</v>
      </c>
      <c r="G15" s="203">
        <f>Položky!BC182</f>
        <v>0</v>
      </c>
      <c r="H15" s="203">
        <f>Položky!BD182</f>
        <v>0</v>
      </c>
      <c r="I15" s="204">
        <f>Položky!BE182</f>
        <v>0</v>
      </c>
    </row>
    <row r="16" spans="1:9" s="35" customFormat="1">
      <c r="A16" s="201" t="str">
        <f>Položky!B183</f>
        <v>784</v>
      </c>
      <c r="B16" s="115" t="str">
        <f>Položky!C183</f>
        <v>Malby</v>
      </c>
      <c r="C16" s="66"/>
      <c r="D16" s="116"/>
      <c r="E16" s="202">
        <f>Položky!BA187</f>
        <v>0</v>
      </c>
      <c r="F16" s="203">
        <f>Položky!BB187</f>
        <v>0</v>
      </c>
      <c r="G16" s="203">
        <f>Položky!BC187</f>
        <v>0</v>
      </c>
      <c r="H16" s="203">
        <f>Položky!BD187</f>
        <v>0</v>
      </c>
      <c r="I16" s="204">
        <f>Položky!BE187</f>
        <v>0</v>
      </c>
    </row>
    <row r="17" spans="1:256" s="35" customFormat="1" ht="13.5" thickBot="1">
      <c r="A17" s="201" t="str">
        <f>Položky!B188</f>
        <v>D96</v>
      </c>
      <c r="B17" s="115" t="str">
        <f>Položky!C188</f>
        <v>Přesuny suti a vybouraných hmot</v>
      </c>
      <c r="C17" s="66"/>
      <c r="D17" s="116"/>
      <c r="E17" s="202">
        <f>Položky!BA197</f>
        <v>0</v>
      </c>
      <c r="F17" s="203">
        <f>Položky!BB197</f>
        <v>0</v>
      </c>
      <c r="G17" s="203">
        <f>Položky!BC197</f>
        <v>0</v>
      </c>
      <c r="H17" s="203">
        <f>Položky!BD197</f>
        <v>0</v>
      </c>
      <c r="I17" s="204">
        <f>Položky!BE197</f>
        <v>0</v>
      </c>
    </row>
    <row r="18" spans="1:256" ht="13.5" thickBot="1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3"/>
      <c r="ES18" s="123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3"/>
      <c r="FF18" s="123"/>
      <c r="FG18" s="123"/>
      <c r="FH18" s="123"/>
      <c r="FI18" s="123"/>
      <c r="FJ18" s="123"/>
      <c r="FK18" s="123"/>
      <c r="FL18" s="123"/>
      <c r="FM18" s="123"/>
      <c r="FN18" s="123"/>
      <c r="FO18" s="123"/>
      <c r="FP18" s="123"/>
      <c r="FQ18" s="123"/>
      <c r="FR18" s="123"/>
      <c r="FS18" s="123"/>
      <c r="FT18" s="123"/>
      <c r="FU18" s="123"/>
      <c r="FV18" s="123"/>
      <c r="FW18" s="123"/>
      <c r="FX18" s="123"/>
      <c r="FY18" s="123"/>
      <c r="FZ18" s="123"/>
      <c r="GA18" s="123"/>
      <c r="GB18" s="123"/>
      <c r="GC18" s="123"/>
      <c r="GD18" s="123"/>
      <c r="GE18" s="123"/>
      <c r="GF18" s="123"/>
      <c r="GG18" s="123"/>
      <c r="GH18" s="123"/>
      <c r="GI18" s="123"/>
      <c r="GJ18" s="123"/>
      <c r="GK18" s="123"/>
      <c r="GL18" s="123"/>
      <c r="GM18" s="123"/>
      <c r="GN18" s="123"/>
      <c r="GO18" s="123"/>
      <c r="GP18" s="123"/>
      <c r="GQ18" s="123"/>
      <c r="GR18" s="123"/>
      <c r="GS18" s="123"/>
      <c r="GT18" s="123"/>
      <c r="GU18" s="123"/>
      <c r="GV18" s="123"/>
      <c r="GW18" s="123"/>
      <c r="GX18" s="123"/>
      <c r="GY18" s="123"/>
      <c r="GZ18" s="123"/>
      <c r="HA18" s="123"/>
      <c r="HB18" s="123"/>
      <c r="HC18" s="123"/>
      <c r="HD18" s="123"/>
      <c r="HE18" s="123"/>
      <c r="HF18" s="123"/>
      <c r="HG18" s="123"/>
      <c r="HH18" s="123"/>
      <c r="HI18" s="123"/>
      <c r="HJ18" s="123"/>
      <c r="HK18" s="123"/>
      <c r="HL18" s="123"/>
      <c r="HM18" s="123"/>
      <c r="HN18" s="123"/>
      <c r="HO18" s="123"/>
      <c r="HP18" s="123"/>
      <c r="HQ18" s="123"/>
      <c r="HR18" s="123"/>
      <c r="HS18" s="123"/>
      <c r="HT18" s="123"/>
      <c r="HU18" s="123"/>
      <c r="HV18" s="123"/>
      <c r="HW18" s="123"/>
      <c r="HX18" s="123"/>
      <c r="HY18" s="123"/>
      <c r="HZ18" s="123"/>
      <c r="IA18" s="123"/>
      <c r="IB18" s="123"/>
      <c r="IC18" s="123"/>
      <c r="ID18" s="123"/>
      <c r="IE18" s="123"/>
      <c r="IF18" s="123"/>
      <c r="IG18" s="123"/>
      <c r="IH18" s="123"/>
      <c r="II18" s="123"/>
      <c r="IJ18" s="123"/>
      <c r="IK18" s="123"/>
      <c r="IL18" s="123"/>
      <c r="IM18" s="123"/>
      <c r="IN18" s="123"/>
      <c r="IO18" s="123"/>
      <c r="IP18" s="123"/>
      <c r="IQ18" s="123"/>
      <c r="IR18" s="123"/>
      <c r="IS18" s="123"/>
      <c r="IT18" s="123"/>
      <c r="IU18" s="123"/>
      <c r="IV18" s="123"/>
    </row>
    <row r="19" spans="1:256">
      <c r="A19" s="66"/>
      <c r="B19" s="66"/>
      <c r="C19" s="66"/>
      <c r="D19" s="66"/>
      <c r="E19" s="66"/>
      <c r="F19" s="66"/>
      <c r="G19" s="66"/>
      <c r="H19" s="66"/>
      <c r="I19" s="66"/>
    </row>
    <row r="20" spans="1:256" ht="18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256" ht="13.5" thickBot="1">
      <c r="A21" s="77"/>
      <c r="B21" s="77"/>
      <c r="C21" s="77"/>
      <c r="D21" s="77"/>
      <c r="E21" s="77"/>
      <c r="F21" s="77"/>
      <c r="G21" s="77"/>
      <c r="H21" s="77"/>
      <c r="I21" s="77"/>
    </row>
    <row r="22" spans="1:256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256">
      <c r="A23" s="64" t="s">
        <v>273</v>
      </c>
      <c r="B23" s="55"/>
      <c r="C23" s="55"/>
      <c r="D23" s="131"/>
      <c r="E23" s="132"/>
      <c r="F23" s="133"/>
      <c r="G23" s="134">
        <f t="shared" ref="G23:G30" si="0">CHOOSE(BA23+1,HSV+PSV,HSV+PSV+Mont,HSV+PSV+Dodavka+Mont,HSV,PSV,Mont,Dodavka,Mont+Dodavka,0)</f>
        <v>0</v>
      </c>
      <c r="H23" s="135"/>
      <c r="I23" s="136">
        <f t="shared" ref="I23:I30" si="1">E23+F23*G23/100</f>
        <v>0</v>
      </c>
      <c r="BA23">
        <v>0</v>
      </c>
    </row>
    <row r="24" spans="1:256">
      <c r="A24" s="64" t="s">
        <v>274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256">
      <c r="A25" s="64" t="s">
        <v>275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0</v>
      </c>
    </row>
    <row r="26" spans="1:256">
      <c r="A26" s="64" t="s">
        <v>276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0</v>
      </c>
    </row>
    <row r="27" spans="1:256">
      <c r="A27" s="64" t="s">
        <v>277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1</v>
      </c>
    </row>
    <row r="28" spans="1:256">
      <c r="A28" s="64" t="s">
        <v>278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1</v>
      </c>
    </row>
    <row r="29" spans="1:256">
      <c r="A29" s="64" t="s">
        <v>279</v>
      </c>
      <c r="B29" s="55"/>
      <c r="C29" s="55"/>
      <c r="D29" s="131"/>
      <c r="E29" s="132"/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256">
      <c r="A30" s="64" t="s">
        <v>280</v>
      </c>
      <c r="B30" s="55"/>
      <c r="C30" s="55"/>
      <c r="D30" s="131"/>
      <c r="E30" s="132"/>
      <c r="F30" s="133"/>
      <c r="G30" s="134">
        <f t="shared" si="0"/>
        <v>0</v>
      </c>
      <c r="H30" s="135"/>
      <c r="I30" s="136">
        <f t="shared" si="1"/>
        <v>0</v>
      </c>
      <c r="BA30">
        <v>2</v>
      </c>
    </row>
    <row r="31" spans="1:256" ht="13.5" thickBot="1">
      <c r="A31" s="137"/>
      <c r="B31" s="138" t="s">
        <v>63</v>
      </c>
      <c r="C31" s="139"/>
      <c r="D31" s="140"/>
      <c r="E31" s="141"/>
      <c r="F31" s="142"/>
      <c r="G31" s="142"/>
      <c r="H31" s="223">
        <f>SUM(I23:I30)</f>
        <v>0</v>
      </c>
      <c r="I31" s="224"/>
    </row>
    <row r="33" spans="2:9">
      <c r="B33" s="123"/>
      <c r="F33" s="143"/>
      <c r="G33" s="144"/>
      <c r="H33" s="144"/>
      <c r="I33" s="145"/>
    </row>
    <row r="34" spans="2:9">
      <c r="F34" s="143"/>
      <c r="G34" s="144"/>
      <c r="H34" s="144"/>
      <c r="I34" s="145"/>
    </row>
    <row r="35" spans="2:9">
      <c r="F35" s="143"/>
      <c r="G35" s="144"/>
      <c r="H35" s="144"/>
      <c r="I35" s="145"/>
    </row>
    <row r="36" spans="2:9">
      <c r="F36" s="143"/>
      <c r="G36" s="144"/>
      <c r="H36" s="144"/>
      <c r="I36" s="145"/>
    </row>
    <row r="37" spans="2:9">
      <c r="F37" s="143"/>
      <c r="G37" s="144"/>
      <c r="H37" s="144"/>
      <c r="I37" s="145"/>
    </row>
    <row r="38" spans="2:9">
      <c r="F38" s="143"/>
      <c r="G38" s="144"/>
      <c r="H38" s="144"/>
      <c r="I38" s="145"/>
    </row>
    <row r="39" spans="2:9">
      <c r="F39" s="143"/>
      <c r="G39" s="144"/>
      <c r="H39" s="144"/>
      <c r="I39" s="145"/>
    </row>
    <row r="40" spans="2:9">
      <c r="F40" s="143"/>
      <c r="G40" s="144"/>
      <c r="H40" s="144"/>
      <c r="I40" s="145"/>
    </row>
    <row r="41" spans="2:9">
      <c r="F41" s="143"/>
      <c r="G41" s="144"/>
      <c r="H41" s="144"/>
      <c r="I41" s="145"/>
    </row>
    <row r="42" spans="2:9">
      <c r="F42" s="143"/>
      <c r="G42" s="144"/>
      <c r="H42" s="144"/>
      <c r="I42" s="145"/>
    </row>
    <row r="43" spans="2:9">
      <c r="F43" s="143"/>
      <c r="G43" s="144"/>
      <c r="H43" s="144"/>
      <c r="I43" s="145"/>
    </row>
    <row r="44" spans="2:9">
      <c r="F44" s="143"/>
      <c r="G44" s="144"/>
      <c r="H44" s="144"/>
      <c r="I44" s="145"/>
    </row>
    <row r="45" spans="2:9">
      <c r="F45" s="143"/>
      <c r="G45" s="144"/>
      <c r="H45" s="144"/>
      <c r="I45" s="145"/>
    </row>
    <row r="46" spans="2:9">
      <c r="F46" s="143"/>
      <c r="G46" s="144"/>
      <c r="H46" s="144"/>
      <c r="I46" s="145"/>
    </row>
    <row r="47" spans="2:9">
      <c r="F47" s="143"/>
      <c r="G47" s="144"/>
      <c r="H47" s="144"/>
      <c r="I47" s="145"/>
    </row>
    <row r="48" spans="2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70"/>
  <sheetViews>
    <sheetView showGridLines="0" showZeros="0" zoomScaleNormal="100" workbookViewId="0">
      <selection activeCell="A197" sqref="A197:XFD199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48</v>
      </c>
      <c r="B3" s="217"/>
      <c r="C3" s="97" t="str">
        <f>CONCATENATE(cislostavby," ",nazevstavby)</f>
        <v>Č31-2019 Výměna oken</v>
      </c>
      <c r="D3" s="151"/>
      <c r="E3" s="152" t="s">
        <v>64</v>
      </c>
      <c r="F3" s="153" t="str">
        <f>Rekapitulace!H1</f>
        <v>2</v>
      </c>
      <c r="G3" s="154"/>
    </row>
    <row r="4" spans="1:104" ht="13.5" thickBot="1">
      <c r="A4" s="231" t="s">
        <v>50</v>
      </c>
      <c r="B4" s="219"/>
      <c r="C4" s="103" t="str">
        <f>CONCATENATE(cisloobjektu," ",nazevobjektu)</f>
        <v>02 Jubilejní 28, Ostrava - Hrabůvka</v>
      </c>
      <c r="D4" s="155"/>
      <c r="E4" s="232" t="str">
        <f>Rekapitulace!G2</f>
        <v>Architektonicko-stavební řešení</v>
      </c>
      <c r="F4" s="233"/>
      <c r="G4" s="234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84</v>
      </c>
      <c r="C8" s="173" t="s">
        <v>85</v>
      </c>
      <c r="D8" s="174" t="s">
        <v>86</v>
      </c>
      <c r="E8" s="175">
        <v>17.88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3.4909999999999997E-2</v>
      </c>
    </row>
    <row r="9" spans="1:104">
      <c r="A9" s="178"/>
      <c r="B9" s="181"/>
      <c r="C9" s="228" t="s">
        <v>87</v>
      </c>
      <c r="D9" s="229"/>
      <c r="E9" s="182">
        <v>4.72</v>
      </c>
      <c r="F9" s="183"/>
      <c r="G9" s="184"/>
      <c r="M9" s="180" t="s">
        <v>87</v>
      </c>
      <c r="O9" s="170"/>
    </row>
    <row r="10" spans="1:104">
      <c r="A10" s="178"/>
      <c r="B10" s="181"/>
      <c r="C10" s="228" t="s">
        <v>88</v>
      </c>
      <c r="D10" s="229"/>
      <c r="E10" s="182">
        <v>7.52</v>
      </c>
      <c r="F10" s="183"/>
      <c r="G10" s="184"/>
      <c r="M10" s="180" t="s">
        <v>88</v>
      </c>
      <c r="O10" s="170"/>
    </row>
    <row r="11" spans="1:104">
      <c r="A11" s="178"/>
      <c r="B11" s="181"/>
      <c r="C11" s="228" t="s">
        <v>89</v>
      </c>
      <c r="D11" s="229"/>
      <c r="E11" s="182">
        <v>0.84</v>
      </c>
      <c r="F11" s="183"/>
      <c r="G11" s="184"/>
      <c r="M11" s="180" t="s">
        <v>89</v>
      </c>
      <c r="O11" s="170"/>
    </row>
    <row r="12" spans="1:104">
      <c r="A12" s="178"/>
      <c r="B12" s="181"/>
      <c r="C12" s="228" t="s">
        <v>90</v>
      </c>
      <c r="D12" s="229"/>
      <c r="E12" s="182">
        <v>0.6</v>
      </c>
      <c r="F12" s="183"/>
      <c r="G12" s="184"/>
      <c r="M12" s="180" t="s">
        <v>90</v>
      </c>
      <c r="O12" s="170"/>
    </row>
    <row r="13" spans="1:104">
      <c r="A13" s="178"/>
      <c r="B13" s="181"/>
      <c r="C13" s="228" t="s">
        <v>91</v>
      </c>
      <c r="D13" s="229"/>
      <c r="E13" s="182">
        <v>2.08</v>
      </c>
      <c r="F13" s="183"/>
      <c r="G13" s="184"/>
      <c r="M13" s="180" t="s">
        <v>91</v>
      </c>
      <c r="O13" s="170"/>
    </row>
    <row r="14" spans="1:104">
      <c r="A14" s="178"/>
      <c r="B14" s="181"/>
      <c r="C14" s="228" t="s">
        <v>92</v>
      </c>
      <c r="D14" s="229"/>
      <c r="E14" s="182">
        <v>1.76</v>
      </c>
      <c r="F14" s="183"/>
      <c r="G14" s="184"/>
      <c r="M14" s="180" t="s">
        <v>92</v>
      </c>
      <c r="O14" s="170"/>
    </row>
    <row r="15" spans="1:104">
      <c r="A15" s="178"/>
      <c r="B15" s="181"/>
      <c r="C15" s="228" t="s">
        <v>93</v>
      </c>
      <c r="D15" s="229"/>
      <c r="E15" s="182">
        <v>0.36</v>
      </c>
      <c r="F15" s="183"/>
      <c r="G15" s="184"/>
      <c r="M15" s="180" t="s">
        <v>93</v>
      </c>
      <c r="O15" s="170"/>
    </row>
    <row r="16" spans="1:104">
      <c r="A16" s="185"/>
      <c r="B16" s="186" t="s">
        <v>73</v>
      </c>
      <c r="C16" s="187" t="str">
        <f>CONCATENATE(B7," ",C7)</f>
        <v>61 Upravy povrchů vnitřní</v>
      </c>
      <c r="D16" s="188"/>
      <c r="E16" s="189"/>
      <c r="F16" s="190"/>
      <c r="G16" s="191">
        <f>SUM(G7:G15)</f>
        <v>0</v>
      </c>
      <c r="O16" s="170">
        <v>4</v>
      </c>
      <c r="BA16" s="192">
        <f>SUM(BA7:BA15)</f>
        <v>0</v>
      </c>
      <c r="BB16" s="192">
        <f>SUM(BB7:BB15)</f>
        <v>0</v>
      </c>
      <c r="BC16" s="192">
        <f>SUM(BC7:BC15)</f>
        <v>0</v>
      </c>
      <c r="BD16" s="192">
        <f>SUM(BD7:BD15)</f>
        <v>0</v>
      </c>
      <c r="BE16" s="192">
        <f>SUM(BE7:BE15)</f>
        <v>0</v>
      </c>
    </row>
    <row r="17" spans="1:104">
      <c r="A17" s="163" t="s">
        <v>72</v>
      </c>
      <c r="B17" s="164" t="s">
        <v>94</v>
      </c>
      <c r="C17" s="165" t="s">
        <v>95</v>
      </c>
      <c r="D17" s="166"/>
      <c r="E17" s="167"/>
      <c r="F17" s="167"/>
      <c r="G17" s="168"/>
      <c r="H17" s="169"/>
      <c r="I17" s="169"/>
      <c r="O17" s="170">
        <v>1</v>
      </c>
    </row>
    <row r="18" spans="1:104">
      <c r="A18" s="171">
        <v>2</v>
      </c>
      <c r="B18" s="172" t="s">
        <v>96</v>
      </c>
      <c r="C18" s="173" t="s">
        <v>97</v>
      </c>
      <c r="D18" s="174" t="s">
        <v>86</v>
      </c>
      <c r="E18" s="175">
        <v>13.41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0</v>
      </c>
      <c r="AC18" s="146">
        <v>0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0</v>
      </c>
      <c r="CZ18" s="146">
        <v>9.8200000000000006E-3</v>
      </c>
    </row>
    <row r="19" spans="1:104">
      <c r="A19" s="178"/>
      <c r="B19" s="179"/>
      <c r="C19" s="225" t="s">
        <v>98</v>
      </c>
      <c r="D19" s="226"/>
      <c r="E19" s="226"/>
      <c r="F19" s="226"/>
      <c r="G19" s="227"/>
      <c r="L19" s="180" t="s">
        <v>98</v>
      </c>
      <c r="O19" s="170">
        <v>3</v>
      </c>
    </row>
    <row r="20" spans="1:104">
      <c r="A20" s="178"/>
      <c r="B20" s="181"/>
      <c r="C20" s="228" t="s">
        <v>99</v>
      </c>
      <c r="D20" s="229"/>
      <c r="E20" s="182">
        <v>3.54</v>
      </c>
      <c r="F20" s="183"/>
      <c r="G20" s="184"/>
      <c r="M20" s="180" t="s">
        <v>99</v>
      </c>
      <c r="O20" s="170"/>
    </row>
    <row r="21" spans="1:104">
      <c r="A21" s="178"/>
      <c r="B21" s="181"/>
      <c r="C21" s="228" t="s">
        <v>100</v>
      </c>
      <c r="D21" s="229"/>
      <c r="E21" s="182">
        <v>5.64</v>
      </c>
      <c r="F21" s="183"/>
      <c r="G21" s="184"/>
      <c r="M21" s="180" t="s">
        <v>100</v>
      </c>
      <c r="O21" s="170"/>
    </row>
    <row r="22" spans="1:104">
      <c r="A22" s="178"/>
      <c r="B22" s="181"/>
      <c r="C22" s="228" t="s">
        <v>101</v>
      </c>
      <c r="D22" s="229"/>
      <c r="E22" s="182">
        <v>0.63</v>
      </c>
      <c r="F22" s="183"/>
      <c r="G22" s="184"/>
      <c r="M22" s="180" t="s">
        <v>101</v>
      </c>
      <c r="O22" s="170"/>
    </row>
    <row r="23" spans="1:104">
      <c r="A23" s="178"/>
      <c r="B23" s="181"/>
      <c r="C23" s="228" t="s">
        <v>102</v>
      </c>
      <c r="D23" s="229"/>
      <c r="E23" s="182">
        <v>0.45</v>
      </c>
      <c r="F23" s="183"/>
      <c r="G23" s="184"/>
      <c r="M23" s="180" t="s">
        <v>102</v>
      </c>
      <c r="O23" s="170"/>
    </row>
    <row r="24" spans="1:104">
      <c r="A24" s="178"/>
      <c r="B24" s="181"/>
      <c r="C24" s="228" t="s">
        <v>103</v>
      </c>
      <c r="D24" s="229"/>
      <c r="E24" s="182">
        <v>1.56</v>
      </c>
      <c r="F24" s="183"/>
      <c r="G24" s="184"/>
      <c r="M24" s="180" t="s">
        <v>103</v>
      </c>
      <c r="O24" s="170"/>
    </row>
    <row r="25" spans="1:104">
      <c r="A25" s="178"/>
      <c r="B25" s="181"/>
      <c r="C25" s="228" t="s">
        <v>104</v>
      </c>
      <c r="D25" s="229"/>
      <c r="E25" s="182">
        <v>1.32</v>
      </c>
      <c r="F25" s="183"/>
      <c r="G25" s="184"/>
      <c r="M25" s="180" t="s">
        <v>104</v>
      </c>
      <c r="O25" s="170"/>
    </row>
    <row r="26" spans="1:104">
      <c r="A26" s="178"/>
      <c r="B26" s="181"/>
      <c r="C26" s="228" t="s">
        <v>105</v>
      </c>
      <c r="D26" s="229"/>
      <c r="E26" s="182">
        <v>0.27</v>
      </c>
      <c r="F26" s="183"/>
      <c r="G26" s="184"/>
      <c r="M26" s="180" t="s">
        <v>105</v>
      </c>
      <c r="O26" s="170"/>
    </row>
    <row r="27" spans="1:104">
      <c r="A27" s="185"/>
      <c r="B27" s="186" t="s">
        <v>73</v>
      </c>
      <c r="C27" s="187" t="str">
        <f>CONCATENATE(B17," ",C17)</f>
        <v>62 Úpravy povrchů vnější</v>
      </c>
      <c r="D27" s="188"/>
      <c r="E27" s="189"/>
      <c r="F27" s="190"/>
      <c r="G27" s="191">
        <f>SUM(G17:G26)</f>
        <v>0</v>
      </c>
      <c r="O27" s="170">
        <v>4</v>
      </c>
      <c r="BA27" s="192">
        <f>SUM(BA17:BA26)</f>
        <v>0</v>
      </c>
      <c r="BB27" s="192">
        <f>SUM(BB17:BB26)</f>
        <v>0</v>
      </c>
      <c r="BC27" s="192">
        <f>SUM(BC17:BC26)</f>
        <v>0</v>
      </c>
      <c r="BD27" s="192">
        <f>SUM(BD17:BD26)</f>
        <v>0</v>
      </c>
      <c r="BE27" s="192">
        <f>SUM(BE17:BE26)</f>
        <v>0</v>
      </c>
    </row>
    <row r="28" spans="1:104">
      <c r="A28" s="163" t="s">
        <v>72</v>
      </c>
      <c r="B28" s="164" t="s">
        <v>106</v>
      </c>
      <c r="C28" s="165" t="s">
        <v>107</v>
      </c>
      <c r="D28" s="166"/>
      <c r="E28" s="167"/>
      <c r="F28" s="167"/>
      <c r="G28" s="168"/>
      <c r="H28" s="169"/>
      <c r="I28" s="169"/>
      <c r="O28" s="170">
        <v>1</v>
      </c>
    </row>
    <row r="29" spans="1:104">
      <c r="A29" s="171">
        <v>3</v>
      </c>
      <c r="B29" s="172" t="s">
        <v>108</v>
      </c>
      <c r="C29" s="173" t="s">
        <v>109</v>
      </c>
      <c r="D29" s="174" t="s">
        <v>86</v>
      </c>
      <c r="E29" s="175">
        <v>36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1.8380000000000001E-2</v>
      </c>
    </row>
    <row r="30" spans="1:104">
      <c r="A30" s="178"/>
      <c r="B30" s="181"/>
      <c r="C30" s="228" t="s">
        <v>110</v>
      </c>
      <c r="D30" s="229"/>
      <c r="E30" s="182">
        <v>36</v>
      </c>
      <c r="F30" s="183"/>
      <c r="G30" s="184"/>
      <c r="M30" s="180">
        <v>36</v>
      </c>
      <c r="O30" s="170"/>
    </row>
    <row r="31" spans="1:104">
      <c r="A31" s="171">
        <v>4</v>
      </c>
      <c r="B31" s="172" t="s">
        <v>111</v>
      </c>
      <c r="C31" s="173" t="s">
        <v>112</v>
      </c>
      <c r="D31" s="174" t="s">
        <v>86</v>
      </c>
      <c r="E31" s="175">
        <v>36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9.7000000000000005E-4</v>
      </c>
    </row>
    <row r="32" spans="1:104">
      <c r="A32" s="171">
        <v>5</v>
      </c>
      <c r="B32" s="172" t="s">
        <v>113</v>
      </c>
      <c r="C32" s="173" t="s">
        <v>114</v>
      </c>
      <c r="D32" s="174" t="s">
        <v>86</v>
      </c>
      <c r="E32" s="175">
        <v>36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0</v>
      </c>
    </row>
    <row r="33" spans="1:104">
      <c r="A33" s="171">
        <v>6</v>
      </c>
      <c r="B33" s="172" t="s">
        <v>115</v>
      </c>
      <c r="C33" s="173" t="s">
        <v>116</v>
      </c>
      <c r="D33" s="174" t="s">
        <v>86</v>
      </c>
      <c r="E33" s="175">
        <v>70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1.2099999999999999E-3</v>
      </c>
    </row>
    <row r="34" spans="1:104">
      <c r="A34" s="185"/>
      <c r="B34" s="186" t="s">
        <v>73</v>
      </c>
      <c r="C34" s="187" t="str">
        <f>CONCATENATE(B28," ",C28)</f>
        <v>94 Lešení a stavební výtahy</v>
      </c>
      <c r="D34" s="188"/>
      <c r="E34" s="189"/>
      <c r="F34" s="190"/>
      <c r="G34" s="191">
        <f>SUM(G28:G33)</f>
        <v>0</v>
      </c>
      <c r="O34" s="170">
        <v>4</v>
      </c>
      <c r="BA34" s="192">
        <f>SUM(BA28:BA33)</f>
        <v>0</v>
      </c>
      <c r="BB34" s="192">
        <f>SUM(BB28:BB33)</f>
        <v>0</v>
      </c>
      <c r="BC34" s="192">
        <f>SUM(BC28:BC33)</f>
        <v>0</v>
      </c>
      <c r="BD34" s="192">
        <f>SUM(BD28:BD33)</f>
        <v>0</v>
      </c>
      <c r="BE34" s="192">
        <f>SUM(BE28:BE33)</f>
        <v>0</v>
      </c>
    </row>
    <row r="35" spans="1:104">
      <c r="A35" s="163" t="s">
        <v>72</v>
      </c>
      <c r="B35" s="164" t="s">
        <v>117</v>
      </c>
      <c r="C35" s="165" t="s">
        <v>118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7</v>
      </c>
      <c r="B36" s="172" t="s">
        <v>119</v>
      </c>
      <c r="C36" s="173" t="s">
        <v>120</v>
      </c>
      <c r="D36" s="174" t="s">
        <v>121</v>
      </c>
      <c r="E36" s="175">
        <v>1</v>
      </c>
      <c r="F36" s="175">
        <v>0</v>
      </c>
      <c r="G36" s="176">
        <f>E36*F36</f>
        <v>0</v>
      </c>
      <c r="O36" s="170">
        <v>2</v>
      </c>
      <c r="AA36" s="146">
        <v>12</v>
      </c>
      <c r="AB36" s="146">
        <v>0</v>
      </c>
      <c r="AC36" s="146">
        <v>46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12</v>
      </c>
      <c r="CB36" s="177">
        <v>0</v>
      </c>
      <c r="CZ36" s="146">
        <v>0</v>
      </c>
    </row>
    <row r="37" spans="1:104">
      <c r="A37" s="185"/>
      <c r="B37" s="186" t="s">
        <v>73</v>
      </c>
      <c r="C37" s="187" t="str">
        <f>CONCATENATE(B35," ",C35)</f>
        <v>95 Dokončovací konstrukce na pozemních stavbách</v>
      </c>
      <c r="D37" s="188"/>
      <c r="E37" s="189"/>
      <c r="F37" s="190"/>
      <c r="G37" s="191">
        <f>SUM(G35:G36)</f>
        <v>0</v>
      </c>
      <c r="O37" s="170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>
      <c r="A38" s="163" t="s">
        <v>72</v>
      </c>
      <c r="B38" s="164" t="s">
        <v>122</v>
      </c>
      <c r="C38" s="165" t="s">
        <v>123</v>
      </c>
      <c r="D38" s="166"/>
      <c r="E38" s="167"/>
      <c r="F38" s="167"/>
      <c r="G38" s="168"/>
      <c r="H38" s="169"/>
      <c r="I38" s="169"/>
      <c r="O38" s="170">
        <v>1</v>
      </c>
    </row>
    <row r="39" spans="1:104">
      <c r="A39" s="171">
        <v>8</v>
      </c>
      <c r="B39" s="172" t="s">
        <v>124</v>
      </c>
      <c r="C39" s="173" t="s">
        <v>125</v>
      </c>
      <c r="D39" s="174" t="s">
        <v>126</v>
      </c>
      <c r="E39" s="175">
        <v>56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>
      <c r="A40" s="171">
        <v>9</v>
      </c>
      <c r="B40" s="172" t="s">
        <v>127</v>
      </c>
      <c r="C40" s="173" t="s">
        <v>128</v>
      </c>
      <c r="D40" s="174" t="s">
        <v>86</v>
      </c>
      <c r="E40" s="175">
        <v>5.8849999999999998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2.1900000000000001E-3</v>
      </c>
    </row>
    <row r="41" spans="1:104">
      <c r="A41" s="178"/>
      <c r="B41" s="181"/>
      <c r="C41" s="228" t="s">
        <v>129</v>
      </c>
      <c r="D41" s="229"/>
      <c r="E41" s="182">
        <v>5.28</v>
      </c>
      <c r="F41" s="183"/>
      <c r="G41" s="184"/>
      <c r="M41" s="180" t="s">
        <v>129</v>
      </c>
      <c r="O41" s="170"/>
    </row>
    <row r="42" spans="1:104">
      <c r="A42" s="178"/>
      <c r="B42" s="181"/>
      <c r="C42" s="228" t="s">
        <v>130</v>
      </c>
      <c r="D42" s="229"/>
      <c r="E42" s="182">
        <v>0.60499999999999998</v>
      </c>
      <c r="F42" s="183"/>
      <c r="G42" s="184"/>
      <c r="M42" s="180" t="s">
        <v>130</v>
      </c>
      <c r="O42" s="170"/>
    </row>
    <row r="43" spans="1:104">
      <c r="A43" s="171">
        <v>10</v>
      </c>
      <c r="B43" s="172" t="s">
        <v>131</v>
      </c>
      <c r="C43" s="173" t="s">
        <v>132</v>
      </c>
      <c r="D43" s="174" t="s">
        <v>86</v>
      </c>
      <c r="E43" s="175">
        <v>1.8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1E-3</v>
      </c>
    </row>
    <row r="44" spans="1:104">
      <c r="A44" s="178"/>
      <c r="B44" s="181"/>
      <c r="C44" s="228" t="s">
        <v>133</v>
      </c>
      <c r="D44" s="229"/>
      <c r="E44" s="182">
        <v>1.8</v>
      </c>
      <c r="F44" s="183"/>
      <c r="G44" s="184"/>
      <c r="M44" s="180" t="s">
        <v>133</v>
      </c>
      <c r="O44" s="170"/>
    </row>
    <row r="45" spans="1:104">
      <c r="A45" s="171">
        <v>11</v>
      </c>
      <c r="B45" s="172" t="s">
        <v>134</v>
      </c>
      <c r="C45" s="173" t="s">
        <v>135</v>
      </c>
      <c r="D45" s="174" t="s">
        <v>86</v>
      </c>
      <c r="E45" s="175">
        <v>22.75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9.2000000000000003E-4</v>
      </c>
    </row>
    <row r="46" spans="1:104">
      <c r="A46" s="178"/>
      <c r="B46" s="181"/>
      <c r="C46" s="228" t="s">
        <v>136</v>
      </c>
      <c r="D46" s="229"/>
      <c r="E46" s="182">
        <v>16.8</v>
      </c>
      <c r="F46" s="183"/>
      <c r="G46" s="184"/>
      <c r="M46" s="180" t="s">
        <v>136</v>
      </c>
      <c r="O46" s="170"/>
    </row>
    <row r="47" spans="1:104">
      <c r="A47" s="178"/>
      <c r="B47" s="181"/>
      <c r="C47" s="228" t="s">
        <v>137</v>
      </c>
      <c r="D47" s="229"/>
      <c r="E47" s="182">
        <v>5.95</v>
      </c>
      <c r="F47" s="183"/>
      <c r="G47" s="184"/>
      <c r="M47" s="180" t="s">
        <v>137</v>
      </c>
      <c r="O47" s="170"/>
    </row>
    <row r="48" spans="1:104">
      <c r="A48" s="171">
        <v>12</v>
      </c>
      <c r="B48" s="172" t="s">
        <v>138</v>
      </c>
      <c r="C48" s="173" t="s">
        <v>139</v>
      </c>
      <c r="D48" s="174" t="s">
        <v>126</v>
      </c>
      <c r="E48" s="175">
        <v>5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>
      <c r="A49" s="171">
        <v>13</v>
      </c>
      <c r="B49" s="172" t="s">
        <v>140</v>
      </c>
      <c r="C49" s="173" t="s">
        <v>141</v>
      </c>
      <c r="D49" s="174" t="s">
        <v>86</v>
      </c>
      <c r="E49" s="175">
        <v>1.32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3.0400000000000002E-3</v>
      </c>
    </row>
    <row r="50" spans="1:104">
      <c r="A50" s="178"/>
      <c r="B50" s="181"/>
      <c r="C50" s="228" t="s">
        <v>142</v>
      </c>
      <c r="D50" s="229"/>
      <c r="E50" s="182">
        <v>1.1200000000000001</v>
      </c>
      <c r="F50" s="183"/>
      <c r="G50" s="184"/>
      <c r="M50" s="180" t="s">
        <v>142</v>
      </c>
      <c r="O50" s="170"/>
    </row>
    <row r="51" spans="1:104">
      <c r="A51" s="178"/>
      <c r="B51" s="181"/>
      <c r="C51" s="228" t="s">
        <v>143</v>
      </c>
      <c r="D51" s="229"/>
      <c r="E51" s="182">
        <v>0.2</v>
      </c>
      <c r="F51" s="183"/>
      <c r="G51" s="184"/>
      <c r="M51" s="180" t="s">
        <v>143</v>
      </c>
      <c r="O51" s="170"/>
    </row>
    <row r="52" spans="1:104">
      <c r="A52" s="171">
        <v>14</v>
      </c>
      <c r="B52" s="172" t="s">
        <v>144</v>
      </c>
      <c r="C52" s="173" t="s">
        <v>145</v>
      </c>
      <c r="D52" s="174" t="s">
        <v>146</v>
      </c>
      <c r="E52" s="175">
        <v>19.7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>
      <c r="A53" s="178"/>
      <c r="B53" s="181"/>
      <c r="C53" s="228" t="s">
        <v>147</v>
      </c>
      <c r="D53" s="229"/>
      <c r="E53" s="182">
        <v>4.4000000000000004</v>
      </c>
      <c r="F53" s="183"/>
      <c r="G53" s="184"/>
      <c r="M53" s="180" t="s">
        <v>147</v>
      </c>
      <c r="O53" s="170"/>
    </row>
    <row r="54" spans="1:104">
      <c r="A54" s="178"/>
      <c r="B54" s="181"/>
      <c r="C54" s="228" t="s">
        <v>148</v>
      </c>
      <c r="D54" s="229"/>
      <c r="E54" s="182">
        <v>9.6</v>
      </c>
      <c r="F54" s="183"/>
      <c r="G54" s="184"/>
      <c r="M54" s="180" t="s">
        <v>148</v>
      </c>
      <c r="O54" s="170"/>
    </row>
    <row r="55" spans="1:104">
      <c r="A55" s="178"/>
      <c r="B55" s="181"/>
      <c r="C55" s="228" t="s">
        <v>149</v>
      </c>
      <c r="D55" s="229"/>
      <c r="E55" s="182">
        <v>1.2</v>
      </c>
      <c r="F55" s="183"/>
      <c r="G55" s="184"/>
      <c r="M55" s="180" t="s">
        <v>149</v>
      </c>
      <c r="O55" s="170"/>
    </row>
    <row r="56" spans="1:104">
      <c r="A56" s="178"/>
      <c r="B56" s="181"/>
      <c r="C56" s="228" t="s">
        <v>150</v>
      </c>
      <c r="D56" s="229"/>
      <c r="E56" s="182">
        <v>1.1000000000000001</v>
      </c>
      <c r="F56" s="183"/>
      <c r="G56" s="184"/>
      <c r="M56" s="180" t="s">
        <v>150</v>
      </c>
      <c r="O56" s="170"/>
    </row>
    <row r="57" spans="1:104">
      <c r="A57" s="178"/>
      <c r="B57" s="181"/>
      <c r="C57" s="228" t="s">
        <v>151</v>
      </c>
      <c r="D57" s="229"/>
      <c r="E57" s="182">
        <v>3.4</v>
      </c>
      <c r="F57" s="183"/>
      <c r="G57" s="184"/>
      <c r="M57" s="180" t="s">
        <v>151</v>
      </c>
      <c r="O57" s="170"/>
    </row>
    <row r="58" spans="1:104">
      <c r="A58" s="171">
        <v>15</v>
      </c>
      <c r="B58" s="172" t="s">
        <v>152</v>
      </c>
      <c r="C58" s="173" t="s">
        <v>153</v>
      </c>
      <c r="D58" s="174" t="s">
        <v>146</v>
      </c>
      <c r="E58" s="175">
        <v>93.87</v>
      </c>
      <c r="F58" s="175">
        <v>0</v>
      </c>
      <c r="G58" s="176">
        <f>E58*F58</f>
        <v>0</v>
      </c>
      <c r="O58" s="170">
        <v>2</v>
      </c>
      <c r="AA58" s="146">
        <v>12</v>
      </c>
      <c r="AB58" s="146">
        <v>0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12</v>
      </c>
      <c r="CB58" s="177">
        <v>0</v>
      </c>
      <c r="CZ58" s="146">
        <v>0</v>
      </c>
    </row>
    <row r="59" spans="1:104">
      <c r="A59" s="178"/>
      <c r="B59" s="181"/>
      <c r="C59" s="228" t="s">
        <v>154</v>
      </c>
      <c r="D59" s="229"/>
      <c r="E59" s="182">
        <v>24.78</v>
      </c>
      <c r="F59" s="183"/>
      <c r="G59" s="184"/>
      <c r="M59" s="180" t="s">
        <v>154</v>
      </c>
      <c r="O59" s="170"/>
    </row>
    <row r="60" spans="1:104">
      <c r="A60" s="178"/>
      <c r="B60" s="181"/>
      <c r="C60" s="228" t="s">
        <v>155</v>
      </c>
      <c r="D60" s="229"/>
      <c r="E60" s="182">
        <v>39.479999999999997</v>
      </c>
      <c r="F60" s="183"/>
      <c r="G60" s="184"/>
      <c r="M60" s="180" t="s">
        <v>155</v>
      </c>
      <c r="O60" s="170"/>
    </row>
    <row r="61" spans="1:104">
      <c r="A61" s="178"/>
      <c r="B61" s="181"/>
      <c r="C61" s="228" t="s">
        <v>156</v>
      </c>
      <c r="D61" s="229"/>
      <c r="E61" s="182">
        <v>4.41</v>
      </c>
      <c r="F61" s="183"/>
      <c r="G61" s="184"/>
      <c r="M61" s="180" t="s">
        <v>156</v>
      </c>
      <c r="O61" s="170"/>
    </row>
    <row r="62" spans="1:104">
      <c r="A62" s="178"/>
      <c r="B62" s="181"/>
      <c r="C62" s="228" t="s">
        <v>157</v>
      </c>
      <c r="D62" s="229"/>
      <c r="E62" s="182">
        <v>3.15</v>
      </c>
      <c r="F62" s="183"/>
      <c r="G62" s="184"/>
      <c r="M62" s="180" t="s">
        <v>157</v>
      </c>
      <c r="O62" s="170"/>
    </row>
    <row r="63" spans="1:104">
      <c r="A63" s="178"/>
      <c r="B63" s="181"/>
      <c r="C63" s="228" t="s">
        <v>158</v>
      </c>
      <c r="D63" s="229"/>
      <c r="E63" s="182">
        <v>10.92</v>
      </c>
      <c r="F63" s="183"/>
      <c r="G63" s="184"/>
      <c r="M63" s="180" t="s">
        <v>158</v>
      </c>
      <c r="O63" s="170"/>
    </row>
    <row r="64" spans="1:104">
      <c r="A64" s="178"/>
      <c r="B64" s="181"/>
      <c r="C64" s="228" t="s">
        <v>159</v>
      </c>
      <c r="D64" s="229"/>
      <c r="E64" s="182">
        <v>9.24</v>
      </c>
      <c r="F64" s="183"/>
      <c r="G64" s="184"/>
      <c r="M64" s="180" t="s">
        <v>159</v>
      </c>
      <c r="O64" s="170"/>
    </row>
    <row r="65" spans="1:104">
      <c r="A65" s="178"/>
      <c r="B65" s="181"/>
      <c r="C65" s="228" t="s">
        <v>160</v>
      </c>
      <c r="D65" s="229"/>
      <c r="E65" s="182">
        <v>1.89</v>
      </c>
      <c r="F65" s="183"/>
      <c r="G65" s="184"/>
      <c r="M65" s="180" t="s">
        <v>160</v>
      </c>
      <c r="O65" s="170"/>
    </row>
    <row r="66" spans="1:104">
      <c r="A66" s="185"/>
      <c r="B66" s="186" t="s">
        <v>73</v>
      </c>
      <c r="C66" s="187" t="str">
        <f>CONCATENATE(B38," ",C38)</f>
        <v>96 Bourání konstrukcí</v>
      </c>
      <c r="D66" s="188"/>
      <c r="E66" s="189"/>
      <c r="F66" s="190"/>
      <c r="G66" s="191">
        <f>SUM(G38:G65)</f>
        <v>0</v>
      </c>
      <c r="O66" s="170">
        <v>4</v>
      </c>
      <c r="BA66" s="192">
        <f>SUM(BA38:BA65)</f>
        <v>0</v>
      </c>
      <c r="BB66" s="192">
        <f>SUM(BB38:BB65)</f>
        <v>0</v>
      </c>
      <c r="BC66" s="192">
        <f>SUM(BC38:BC65)</f>
        <v>0</v>
      </c>
      <c r="BD66" s="192">
        <f>SUM(BD38:BD65)</f>
        <v>0</v>
      </c>
      <c r="BE66" s="192">
        <f>SUM(BE38:BE65)</f>
        <v>0</v>
      </c>
    </row>
    <row r="67" spans="1:104">
      <c r="A67" s="163" t="s">
        <v>72</v>
      </c>
      <c r="B67" s="164" t="s">
        <v>161</v>
      </c>
      <c r="C67" s="165" t="s">
        <v>162</v>
      </c>
      <c r="D67" s="166"/>
      <c r="E67" s="167"/>
      <c r="F67" s="167"/>
      <c r="G67" s="168"/>
      <c r="H67" s="169"/>
      <c r="I67" s="169"/>
      <c r="O67" s="170">
        <v>1</v>
      </c>
    </row>
    <row r="68" spans="1:104">
      <c r="A68" s="171">
        <v>16</v>
      </c>
      <c r="B68" s="172" t="s">
        <v>163</v>
      </c>
      <c r="C68" s="173" t="s">
        <v>164</v>
      </c>
      <c r="D68" s="174" t="s">
        <v>165</v>
      </c>
      <c r="E68" s="175">
        <v>1.5768079500000001</v>
      </c>
      <c r="F68" s="175">
        <v>0</v>
      </c>
      <c r="G68" s="176">
        <f>E68*F68</f>
        <v>0</v>
      </c>
      <c r="O68" s="170">
        <v>2</v>
      </c>
      <c r="AA68" s="146">
        <v>7</v>
      </c>
      <c r="AB68" s="146">
        <v>1</v>
      </c>
      <c r="AC68" s="146">
        <v>2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7</v>
      </c>
      <c r="CB68" s="177">
        <v>1</v>
      </c>
      <c r="CZ68" s="146">
        <v>0</v>
      </c>
    </row>
    <row r="69" spans="1:104">
      <c r="A69" s="185"/>
      <c r="B69" s="186" t="s">
        <v>73</v>
      </c>
      <c r="C69" s="187" t="str">
        <f>CONCATENATE(B67," ",C67)</f>
        <v>99 Staveništní přesun hmot</v>
      </c>
      <c r="D69" s="188"/>
      <c r="E69" s="189"/>
      <c r="F69" s="190"/>
      <c r="G69" s="191">
        <f>SUM(G67:G68)</f>
        <v>0</v>
      </c>
      <c r="O69" s="170">
        <v>4</v>
      </c>
      <c r="BA69" s="192">
        <f>SUM(BA67:BA68)</f>
        <v>0</v>
      </c>
      <c r="BB69" s="192">
        <f>SUM(BB67:BB68)</f>
        <v>0</v>
      </c>
      <c r="BC69" s="192">
        <f>SUM(BC67:BC68)</f>
        <v>0</v>
      </c>
      <c r="BD69" s="192">
        <f>SUM(BD67:BD68)</f>
        <v>0</v>
      </c>
      <c r="BE69" s="192">
        <f>SUM(BE67:BE68)</f>
        <v>0</v>
      </c>
    </row>
    <row r="70" spans="1:104">
      <c r="A70" s="163" t="s">
        <v>72</v>
      </c>
      <c r="B70" s="164" t="s">
        <v>166</v>
      </c>
      <c r="C70" s="165" t="s">
        <v>167</v>
      </c>
      <c r="D70" s="166"/>
      <c r="E70" s="167"/>
      <c r="F70" s="167"/>
      <c r="G70" s="168"/>
      <c r="H70" s="169"/>
      <c r="I70" s="169"/>
      <c r="O70" s="170">
        <v>1</v>
      </c>
    </row>
    <row r="71" spans="1:104">
      <c r="A71" s="171">
        <v>17</v>
      </c>
      <c r="B71" s="172" t="s">
        <v>168</v>
      </c>
      <c r="C71" s="173" t="s">
        <v>169</v>
      </c>
      <c r="D71" s="174" t="s">
        <v>146</v>
      </c>
      <c r="E71" s="175">
        <v>6.3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7</v>
      </c>
      <c r="CZ71" s="146">
        <v>0</v>
      </c>
    </row>
    <row r="72" spans="1:104">
      <c r="A72" s="178"/>
      <c r="B72" s="181"/>
      <c r="C72" s="228" t="s">
        <v>170</v>
      </c>
      <c r="D72" s="229"/>
      <c r="E72" s="182">
        <v>4.8</v>
      </c>
      <c r="F72" s="183"/>
      <c r="G72" s="184"/>
      <c r="M72" s="180" t="s">
        <v>170</v>
      </c>
      <c r="O72" s="170"/>
    </row>
    <row r="73" spans="1:104">
      <c r="A73" s="178"/>
      <c r="B73" s="181"/>
      <c r="C73" s="228" t="s">
        <v>171</v>
      </c>
      <c r="D73" s="229"/>
      <c r="E73" s="182">
        <v>1.5</v>
      </c>
      <c r="F73" s="183"/>
      <c r="G73" s="184"/>
      <c r="M73" s="180" t="s">
        <v>171</v>
      </c>
      <c r="O73" s="170"/>
    </row>
    <row r="74" spans="1:104">
      <c r="A74" s="171">
        <v>18</v>
      </c>
      <c r="B74" s="172" t="s">
        <v>172</v>
      </c>
      <c r="C74" s="173" t="s">
        <v>173</v>
      </c>
      <c r="D74" s="174" t="s">
        <v>146</v>
      </c>
      <c r="E74" s="175">
        <v>20.100000000000001</v>
      </c>
      <c r="F74" s="175">
        <v>0</v>
      </c>
      <c r="G74" s="176">
        <f>E74*F74</f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1</v>
      </c>
      <c r="CB74" s="177">
        <v>7</v>
      </c>
      <c r="CZ74" s="146">
        <v>0</v>
      </c>
    </row>
    <row r="75" spans="1:104">
      <c r="A75" s="178"/>
      <c r="B75" s="181"/>
      <c r="C75" s="228" t="s">
        <v>174</v>
      </c>
      <c r="D75" s="229"/>
      <c r="E75" s="182">
        <v>13.6</v>
      </c>
      <c r="F75" s="183"/>
      <c r="G75" s="184"/>
      <c r="M75" s="180" t="s">
        <v>174</v>
      </c>
      <c r="O75" s="170"/>
    </row>
    <row r="76" spans="1:104">
      <c r="A76" s="178"/>
      <c r="B76" s="181"/>
      <c r="C76" s="228" t="s">
        <v>175</v>
      </c>
      <c r="D76" s="229"/>
      <c r="E76" s="182">
        <v>4.8</v>
      </c>
      <c r="F76" s="183"/>
      <c r="G76" s="184"/>
      <c r="M76" s="180" t="s">
        <v>175</v>
      </c>
      <c r="O76" s="170"/>
    </row>
    <row r="77" spans="1:104">
      <c r="A77" s="178"/>
      <c r="B77" s="181"/>
      <c r="C77" s="228" t="s">
        <v>176</v>
      </c>
      <c r="D77" s="229"/>
      <c r="E77" s="182">
        <v>1.7</v>
      </c>
      <c r="F77" s="183"/>
      <c r="G77" s="184"/>
      <c r="M77" s="180" t="s">
        <v>176</v>
      </c>
      <c r="O77" s="170"/>
    </row>
    <row r="78" spans="1:104" ht="22.5">
      <c r="A78" s="171">
        <v>19</v>
      </c>
      <c r="B78" s="172" t="s">
        <v>177</v>
      </c>
      <c r="C78" s="173" t="s">
        <v>178</v>
      </c>
      <c r="D78" s="174" t="s">
        <v>146</v>
      </c>
      <c r="E78" s="175">
        <v>1.1000000000000001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7</v>
      </c>
      <c r="CZ78" s="146">
        <v>1.4499999999999999E-3</v>
      </c>
    </row>
    <row r="79" spans="1:104">
      <c r="A79" s="178"/>
      <c r="B79" s="179"/>
      <c r="C79" s="225" t="s">
        <v>179</v>
      </c>
      <c r="D79" s="226"/>
      <c r="E79" s="226"/>
      <c r="F79" s="226"/>
      <c r="G79" s="227"/>
      <c r="L79" s="180" t="s">
        <v>179</v>
      </c>
      <c r="O79" s="170">
        <v>3</v>
      </c>
    </row>
    <row r="80" spans="1:104">
      <c r="A80" s="178"/>
      <c r="B80" s="179"/>
      <c r="C80" s="225"/>
      <c r="D80" s="226"/>
      <c r="E80" s="226"/>
      <c r="F80" s="226"/>
      <c r="G80" s="227"/>
      <c r="L80" s="180"/>
      <c r="O80" s="170">
        <v>3</v>
      </c>
    </row>
    <row r="81" spans="1:104">
      <c r="A81" s="178"/>
      <c r="B81" s="179"/>
      <c r="C81" s="225" t="s">
        <v>180</v>
      </c>
      <c r="D81" s="226"/>
      <c r="E81" s="226"/>
      <c r="F81" s="226"/>
      <c r="G81" s="227"/>
      <c r="L81" s="180" t="s">
        <v>180</v>
      </c>
      <c r="O81" s="170">
        <v>3</v>
      </c>
    </row>
    <row r="82" spans="1:104">
      <c r="A82" s="178"/>
      <c r="B82" s="181"/>
      <c r="C82" s="228" t="s">
        <v>181</v>
      </c>
      <c r="D82" s="229"/>
      <c r="E82" s="182">
        <v>1.1000000000000001</v>
      </c>
      <c r="F82" s="183"/>
      <c r="G82" s="184"/>
      <c r="M82" s="180" t="s">
        <v>181</v>
      </c>
      <c r="O82" s="170"/>
    </row>
    <row r="83" spans="1:104" ht="22.5">
      <c r="A83" s="171">
        <v>20</v>
      </c>
      <c r="B83" s="172" t="s">
        <v>182</v>
      </c>
      <c r="C83" s="173" t="s">
        <v>183</v>
      </c>
      <c r="D83" s="174" t="s">
        <v>146</v>
      </c>
      <c r="E83" s="175">
        <v>4.8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7</v>
      </c>
      <c r="CZ83" s="146">
        <v>1.81E-3</v>
      </c>
    </row>
    <row r="84" spans="1:104">
      <c r="A84" s="178"/>
      <c r="B84" s="179"/>
      <c r="C84" s="225" t="s">
        <v>179</v>
      </c>
      <c r="D84" s="226"/>
      <c r="E84" s="226"/>
      <c r="F84" s="226"/>
      <c r="G84" s="227"/>
      <c r="L84" s="180" t="s">
        <v>179</v>
      </c>
      <c r="O84" s="170">
        <v>3</v>
      </c>
    </row>
    <row r="85" spans="1:104">
      <c r="A85" s="178"/>
      <c r="B85" s="179"/>
      <c r="C85" s="225"/>
      <c r="D85" s="226"/>
      <c r="E85" s="226"/>
      <c r="F85" s="226"/>
      <c r="G85" s="227"/>
      <c r="L85" s="180"/>
      <c r="O85" s="170">
        <v>3</v>
      </c>
    </row>
    <row r="86" spans="1:104">
      <c r="A86" s="178"/>
      <c r="B86" s="179"/>
      <c r="C86" s="225" t="s">
        <v>180</v>
      </c>
      <c r="D86" s="226"/>
      <c r="E86" s="226"/>
      <c r="F86" s="226"/>
      <c r="G86" s="227"/>
      <c r="L86" s="180" t="s">
        <v>180</v>
      </c>
      <c r="O86" s="170">
        <v>3</v>
      </c>
    </row>
    <row r="87" spans="1:104">
      <c r="A87" s="178"/>
      <c r="B87" s="181"/>
      <c r="C87" s="228" t="s">
        <v>184</v>
      </c>
      <c r="D87" s="229"/>
      <c r="E87" s="182">
        <v>4.8</v>
      </c>
      <c r="F87" s="183"/>
      <c r="G87" s="184"/>
      <c r="M87" s="180" t="s">
        <v>184</v>
      </c>
      <c r="O87" s="170"/>
    </row>
    <row r="88" spans="1:104" ht="22.5">
      <c r="A88" s="171">
        <v>21</v>
      </c>
      <c r="B88" s="172" t="s">
        <v>185</v>
      </c>
      <c r="C88" s="173" t="s">
        <v>186</v>
      </c>
      <c r="D88" s="174" t="s">
        <v>146</v>
      </c>
      <c r="E88" s="175">
        <v>18.399999999999999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3.13E-3</v>
      </c>
    </row>
    <row r="89" spans="1:104">
      <c r="A89" s="178"/>
      <c r="B89" s="179"/>
      <c r="C89" s="225" t="s">
        <v>179</v>
      </c>
      <c r="D89" s="226"/>
      <c r="E89" s="226"/>
      <c r="F89" s="226"/>
      <c r="G89" s="227"/>
      <c r="L89" s="180" t="s">
        <v>179</v>
      </c>
      <c r="O89" s="170">
        <v>3</v>
      </c>
    </row>
    <row r="90" spans="1:104">
      <c r="A90" s="178"/>
      <c r="B90" s="179"/>
      <c r="C90" s="225"/>
      <c r="D90" s="226"/>
      <c r="E90" s="226"/>
      <c r="F90" s="226"/>
      <c r="G90" s="227"/>
      <c r="L90" s="180"/>
      <c r="O90" s="170">
        <v>3</v>
      </c>
    </row>
    <row r="91" spans="1:104">
      <c r="A91" s="178"/>
      <c r="B91" s="179"/>
      <c r="C91" s="225" t="s">
        <v>180</v>
      </c>
      <c r="D91" s="226"/>
      <c r="E91" s="226"/>
      <c r="F91" s="226"/>
      <c r="G91" s="227"/>
      <c r="L91" s="180" t="s">
        <v>180</v>
      </c>
      <c r="O91" s="170">
        <v>3</v>
      </c>
    </row>
    <row r="92" spans="1:104">
      <c r="A92" s="178"/>
      <c r="B92" s="181"/>
      <c r="C92" s="228" t="s">
        <v>187</v>
      </c>
      <c r="D92" s="229"/>
      <c r="E92" s="182">
        <v>13.6</v>
      </c>
      <c r="F92" s="183"/>
      <c r="G92" s="184"/>
      <c r="M92" s="180" t="s">
        <v>187</v>
      </c>
      <c r="O92" s="170"/>
    </row>
    <row r="93" spans="1:104">
      <c r="A93" s="178"/>
      <c r="B93" s="181"/>
      <c r="C93" s="228" t="s">
        <v>188</v>
      </c>
      <c r="D93" s="229"/>
      <c r="E93" s="182">
        <v>4.8</v>
      </c>
      <c r="F93" s="183"/>
      <c r="G93" s="184"/>
      <c r="M93" s="180" t="s">
        <v>188</v>
      </c>
      <c r="O93" s="170"/>
    </row>
    <row r="94" spans="1:104" ht="22.5">
      <c r="A94" s="171">
        <v>22</v>
      </c>
      <c r="B94" s="172" t="s">
        <v>189</v>
      </c>
      <c r="C94" s="173" t="s">
        <v>190</v>
      </c>
      <c r="D94" s="174" t="s">
        <v>146</v>
      </c>
      <c r="E94" s="175">
        <v>1.7</v>
      </c>
      <c r="F94" s="175">
        <v>0</v>
      </c>
      <c r="G94" s="176">
        <f>E94*F94</f>
        <v>0</v>
      </c>
      <c r="O94" s="170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1</v>
      </c>
      <c r="CB94" s="177">
        <v>7</v>
      </c>
      <c r="CZ94" s="146">
        <v>3.96E-3</v>
      </c>
    </row>
    <row r="95" spans="1:104">
      <c r="A95" s="178"/>
      <c r="B95" s="179"/>
      <c r="C95" s="225" t="s">
        <v>179</v>
      </c>
      <c r="D95" s="226"/>
      <c r="E95" s="226"/>
      <c r="F95" s="226"/>
      <c r="G95" s="227"/>
      <c r="L95" s="180" t="s">
        <v>179</v>
      </c>
      <c r="O95" s="170">
        <v>3</v>
      </c>
    </row>
    <row r="96" spans="1:104">
      <c r="A96" s="178"/>
      <c r="B96" s="179"/>
      <c r="C96" s="225"/>
      <c r="D96" s="226"/>
      <c r="E96" s="226"/>
      <c r="F96" s="226"/>
      <c r="G96" s="227"/>
      <c r="L96" s="180"/>
      <c r="O96" s="170">
        <v>3</v>
      </c>
    </row>
    <row r="97" spans="1:104">
      <c r="A97" s="178"/>
      <c r="B97" s="179"/>
      <c r="C97" s="225" t="s">
        <v>180</v>
      </c>
      <c r="D97" s="226"/>
      <c r="E97" s="226"/>
      <c r="F97" s="226"/>
      <c r="G97" s="227"/>
      <c r="L97" s="180" t="s">
        <v>180</v>
      </c>
      <c r="O97" s="170">
        <v>3</v>
      </c>
    </row>
    <row r="98" spans="1:104">
      <c r="A98" s="178"/>
      <c r="B98" s="181"/>
      <c r="C98" s="228" t="s">
        <v>191</v>
      </c>
      <c r="D98" s="229"/>
      <c r="E98" s="182">
        <v>1.7</v>
      </c>
      <c r="F98" s="183"/>
      <c r="G98" s="184"/>
      <c r="M98" s="180" t="s">
        <v>191</v>
      </c>
      <c r="O98" s="170"/>
    </row>
    <row r="99" spans="1:104">
      <c r="A99" s="171">
        <v>23</v>
      </c>
      <c r="B99" s="172" t="s">
        <v>192</v>
      </c>
      <c r="C99" s="173" t="s">
        <v>193</v>
      </c>
      <c r="D99" s="174" t="s">
        <v>61</v>
      </c>
      <c r="E99" s="175"/>
      <c r="F99" s="175">
        <v>0</v>
      </c>
      <c r="G99" s="176">
        <f>E99*F99</f>
        <v>0</v>
      </c>
      <c r="O99" s="170">
        <v>2</v>
      </c>
      <c r="AA99" s="146">
        <v>7</v>
      </c>
      <c r="AB99" s="146">
        <v>1002</v>
      </c>
      <c r="AC99" s="146">
        <v>5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7</v>
      </c>
      <c r="CB99" s="177">
        <v>1002</v>
      </c>
      <c r="CZ99" s="146">
        <v>0</v>
      </c>
    </row>
    <row r="100" spans="1:104">
      <c r="A100" s="185"/>
      <c r="B100" s="186" t="s">
        <v>73</v>
      </c>
      <c r="C100" s="187" t="str">
        <f>CONCATENATE(B70," ",C70)</f>
        <v>764 Konstrukce klempířské</v>
      </c>
      <c r="D100" s="188"/>
      <c r="E100" s="189"/>
      <c r="F100" s="190"/>
      <c r="G100" s="191">
        <f>SUM(G70:G99)</f>
        <v>0</v>
      </c>
      <c r="O100" s="170">
        <v>4</v>
      </c>
      <c r="BA100" s="192">
        <f>SUM(BA70:BA99)</f>
        <v>0</v>
      </c>
      <c r="BB100" s="192">
        <f>SUM(BB70:BB99)</f>
        <v>0</v>
      </c>
      <c r="BC100" s="192">
        <f>SUM(BC70:BC99)</f>
        <v>0</v>
      </c>
      <c r="BD100" s="192">
        <f>SUM(BD70:BD99)</f>
        <v>0</v>
      </c>
      <c r="BE100" s="192">
        <f>SUM(BE70:BE99)</f>
        <v>0</v>
      </c>
    </row>
    <row r="101" spans="1:104">
      <c r="A101" s="163" t="s">
        <v>72</v>
      </c>
      <c r="B101" s="164" t="s">
        <v>194</v>
      </c>
      <c r="C101" s="165" t="s">
        <v>195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 ht="22.5">
      <c r="A102" s="171">
        <v>24</v>
      </c>
      <c r="B102" s="172" t="s">
        <v>196</v>
      </c>
      <c r="C102" s="173" t="s">
        <v>197</v>
      </c>
      <c r="D102" s="174" t="s">
        <v>126</v>
      </c>
      <c r="E102" s="175">
        <v>8</v>
      </c>
      <c r="F102" s="175">
        <v>0</v>
      </c>
      <c r="G102" s="176">
        <f>E102*F102</f>
        <v>0</v>
      </c>
      <c r="O102" s="170">
        <v>2</v>
      </c>
      <c r="AA102" s="146">
        <v>12</v>
      </c>
      <c r="AB102" s="146">
        <v>0</v>
      </c>
      <c r="AC102" s="146">
        <v>2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12</v>
      </c>
      <c r="CB102" s="177">
        <v>0</v>
      </c>
      <c r="CZ102" s="146">
        <v>0</v>
      </c>
    </row>
    <row r="103" spans="1:104">
      <c r="A103" s="178"/>
      <c r="B103" s="179"/>
      <c r="C103" s="225" t="s">
        <v>179</v>
      </c>
      <c r="D103" s="226"/>
      <c r="E103" s="226"/>
      <c r="F103" s="226"/>
      <c r="G103" s="227"/>
      <c r="L103" s="180" t="s">
        <v>179</v>
      </c>
      <c r="O103" s="170">
        <v>3</v>
      </c>
    </row>
    <row r="104" spans="1:104">
      <c r="A104" s="178"/>
      <c r="B104" s="179"/>
      <c r="C104" s="225"/>
      <c r="D104" s="226"/>
      <c r="E104" s="226"/>
      <c r="F104" s="226"/>
      <c r="G104" s="227"/>
      <c r="L104" s="180"/>
      <c r="O104" s="170">
        <v>3</v>
      </c>
    </row>
    <row r="105" spans="1:104">
      <c r="A105" s="178"/>
      <c r="B105" s="179"/>
      <c r="C105" s="225" t="s">
        <v>198</v>
      </c>
      <c r="D105" s="226"/>
      <c r="E105" s="226"/>
      <c r="F105" s="226"/>
      <c r="G105" s="227"/>
      <c r="L105" s="180" t="s">
        <v>198</v>
      </c>
      <c r="O105" s="170">
        <v>3</v>
      </c>
    </row>
    <row r="106" spans="1:104">
      <c r="A106" s="178"/>
      <c r="B106" s="179"/>
      <c r="C106" s="225" t="s">
        <v>199</v>
      </c>
      <c r="D106" s="226"/>
      <c r="E106" s="226"/>
      <c r="F106" s="226"/>
      <c r="G106" s="227"/>
      <c r="L106" s="180" t="s">
        <v>199</v>
      </c>
      <c r="O106" s="170">
        <v>3</v>
      </c>
    </row>
    <row r="107" spans="1:104">
      <c r="A107" s="178"/>
      <c r="B107" s="179"/>
      <c r="C107" s="225" t="s">
        <v>200</v>
      </c>
      <c r="D107" s="226"/>
      <c r="E107" s="226"/>
      <c r="F107" s="226"/>
      <c r="G107" s="227"/>
      <c r="L107" s="180" t="s">
        <v>200</v>
      </c>
      <c r="O107" s="170">
        <v>3</v>
      </c>
    </row>
    <row r="108" spans="1:104">
      <c r="A108" s="178"/>
      <c r="B108" s="179"/>
      <c r="C108" s="225" t="s">
        <v>201</v>
      </c>
      <c r="D108" s="226"/>
      <c r="E108" s="226"/>
      <c r="F108" s="226"/>
      <c r="G108" s="227"/>
      <c r="L108" s="180" t="s">
        <v>201</v>
      </c>
      <c r="O108" s="170">
        <v>3</v>
      </c>
    </row>
    <row r="109" spans="1:104">
      <c r="A109" s="178"/>
      <c r="B109" s="179"/>
      <c r="C109" s="225" t="s">
        <v>202</v>
      </c>
      <c r="D109" s="226"/>
      <c r="E109" s="226"/>
      <c r="F109" s="226"/>
      <c r="G109" s="227"/>
      <c r="L109" s="180" t="s">
        <v>202</v>
      </c>
      <c r="O109" s="170">
        <v>3</v>
      </c>
    </row>
    <row r="110" spans="1:104">
      <c r="A110" s="178"/>
      <c r="B110" s="181"/>
      <c r="C110" s="228" t="s">
        <v>203</v>
      </c>
      <c r="D110" s="229"/>
      <c r="E110" s="182">
        <v>8</v>
      </c>
      <c r="F110" s="183"/>
      <c r="G110" s="184"/>
      <c r="M110" s="180" t="s">
        <v>203</v>
      </c>
      <c r="O110" s="170"/>
    </row>
    <row r="111" spans="1:104" ht="22.5">
      <c r="A111" s="171">
        <v>25</v>
      </c>
      <c r="B111" s="172" t="s">
        <v>204</v>
      </c>
      <c r="C111" s="173" t="s">
        <v>205</v>
      </c>
      <c r="D111" s="174" t="s">
        <v>126</v>
      </c>
      <c r="E111" s="175">
        <v>8</v>
      </c>
      <c r="F111" s="175">
        <v>0</v>
      </c>
      <c r="G111" s="176">
        <f>E111*F111</f>
        <v>0</v>
      </c>
      <c r="O111" s="170">
        <v>2</v>
      </c>
      <c r="AA111" s="146">
        <v>12</v>
      </c>
      <c r="AB111" s="146">
        <v>0</v>
      </c>
      <c r="AC111" s="146">
        <v>3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12</v>
      </c>
      <c r="CB111" s="177">
        <v>0</v>
      </c>
      <c r="CZ111" s="146">
        <v>0</v>
      </c>
    </row>
    <row r="112" spans="1:104">
      <c r="A112" s="178"/>
      <c r="B112" s="179"/>
      <c r="C112" s="225" t="s">
        <v>179</v>
      </c>
      <c r="D112" s="226"/>
      <c r="E112" s="226"/>
      <c r="F112" s="226"/>
      <c r="G112" s="227"/>
      <c r="L112" s="180" t="s">
        <v>179</v>
      </c>
      <c r="O112" s="170">
        <v>3</v>
      </c>
    </row>
    <row r="113" spans="1:104">
      <c r="A113" s="178"/>
      <c r="B113" s="179"/>
      <c r="C113" s="225"/>
      <c r="D113" s="226"/>
      <c r="E113" s="226"/>
      <c r="F113" s="226"/>
      <c r="G113" s="227"/>
      <c r="L113" s="180"/>
      <c r="O113" s="170">
        <v>3</v>
      </c>
    </row>
    <row r="114" spans="1:104">
      <c r="A114" s="178"/>
      <c r="B114" s="179"/>
      <c r="C114" s="225" t="s">
        <v>198</v>
      </c>
      <c r="D114" s="226"/>
      <c r="E114" s="226"/>
      <c r="F114" s="226"/>
      <c r="G114" s="227"/>
      <c r="L114" s="180" t="s">
        <v>198</v>
      </c>
      <c r="O114" s="170">
        <v>3</v>
      </c>
    </row>
    <row r="115" spans="1:104">
      <c r="A115" s="178"/>
      <c r="B115" s="179"/>
      <c r="C115" s="225" t="s">
        <v>199</v>
      </c>
      <c r="D115" s="226"/>
      <c r="E115" s="226"/>
      <c r="F115" s="226"/>
      <c r="G115" s="227"/>
      <c r="L115" s="180" t="s">
        <v>199</v>
      </c>
      <c r="O115" s="170">
        <v>3</v>
      </c>
    </row>
    <row r="116" spans="1:104">
      <c r="A116" s="178"/>
      <c r="B116" s="179"/>
      <c r="C116" s="225" t="s">
        <v>206</v>
      </c>
      <c r="D116" s="226"/>
      <c r="E116" s="226"/>
      <c r="F116" s="226"/>
      <c r="G116" s="227"/>
      <c r="L116" s="180" t="s">
        <v>206</v>
      </c>
      <c r="O116" s="170">
        <v>3</v>
      </c>
    </row>
    <row r="117" spans="1:104">
      <c r="A117" s="178"/>
      <c r="B117" s="179"/>
      <c r="C117" s="225" t="s">
        <v>201</v>
      </c>
      <c r="D117" s="226"/>
      <c r="E117" s="226"/>
      <c r="F117" s="226"/>
      <c r="G117" s="227"/>
      <c r="L117" s="180" t="s">
        <v>201</v>
      </c>
      <c r="O117" s="170">
        <v>3</v>
      </c>
    </row>
    <row r="118" spans="1:104">
      <c r="A118" s="178"/>
      <c r="B118" s="179"/>
      <c r="C118" s="225" t="s">
        <v>202</v>
      </c>
      <c r="D118" s="226"/>
      <c r="E118" s="226"/>
      <c r="F118" s="226"/>
      <c r="G118" s="227"/>
      <c r="L118" s="180" t="s">
        <v>202</v>
      </c>
      <c r="O118" s="170">
        <v>3</v>
      </c>
    </row>
    <row r="119" spans="1:104">
      <c r="A119" s="178"/>
      <c r="B119" s="181"/>
      <c r="C119" s="228" t="s">
        <v>207</v>
      </c>
      <c r="D119" s="229"/>
      <c r="E119" s="182">
        <v>8</v>
      </c>
      <c r="F119" s="183"/>
      <c r="G119" s="184"/>
      <c r="M119" s="180" t="s">
        <v>207</v>
      </c>
      <c r="O119" s="170"/>
    </row>
    <row r="120" spans="1:104" ht="22.5">
      <c r="A120" s="171">
        <v>26</v>
      </c>
      <c r="B120" s="172" t="s">
        <v>208</v>
      </c>
      <c r="C120" s="173" t="s">
        <v>209</v>
      </c>
      <c r="D120" s="174" t="s">
        <v>126</v>
      </c>
      <c r="E120" s="175">
        <v>1</v>
      </c>
      <c r="F120" s="175">
        <v>0</v>
      </c>
      <c r="G120" s="176">
        <f>E120*F120</f>
        <v>0</v>
      </c>
      <c r="O120" s="170">
        <v>2</v>
      </c>
      <c r="AA120" s="146">
        <v>12</v>
      </c>
      <c r="AB120" s="146">
        <v>0</v>
      </c>
      <c r="AC120" s="146">
        <v>4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12</v>
      </c>
      <c r="CB120" s="177">
        <v>0</v>
      </c>
      <c r="CZ120" s="146">
        <v>0</v>
      </c>
    </row>
    <row r="121" spans="1:104">
      <c r="A121" s="178"/>
      <c r="B121" s="179"/>
      <c r="C121" s="225" t="s">
        <v>179</v>
      </c>
      <c r="D121" s="226"/>
      <c r="E121" s="226"/>
      <c r="F121" s="226"/>
      <c r="G121" s="227"/>
      <c r="L121" s="180" t="s">
        <v>179</v>
      </c>
      <c r="O121" s="170">
        <v>3</v>
      </c>
    </row>
    <row r="122" spans="1:104">
      <c r="A122" s="178"/>
      <c r="B122" s="179"/>
      <c r="C122" s="225"/>
      <c r="D122" s="226"/>
      <c r="E122" s="226"/>
      <c r="F122" s="226"/>
      <c r="G122" s="227"/>
      <c r="L122" s="180"/>
      <c r="O122" s="170">
        <v>3</v>
      </c>
    </row>
    <row r="123" spans="1:104">
      <c r="A123" s="178"/>
      <c r="B123" s="179"/>
      <c r="C123" s="225" t="s">
        <v>198</v>
      </c>
      <c r="D123" s="226"/>
      <c r="E123" s="226"/>
      <c r="F123" s="226"/>
      <c r="G123" s="227"/>
      <c r="L123" s="180" t="s">
        <v>198</v>
      </c>
      <c r="O123" s="170">
        <v>3</v>
      </c>
    </row>
    <row r="124" spans="1:104">
      <c r="A124" s="178"/>
      <c r="B124" s="179"/>
      <c r="C124" s="225" t="s">
        <v>199</v>
      </c>
      <c r="D124" s="226"/>
      <c r="E124" s="226"/>
      <c r="F124" s="226"/>
      <c r="G124" s="227"/>
      <c r="L124" s="180" t="s">
        <v>199</v>
      </c>
      <c r="O124" s="170">
        <v>3</v>
      </c>
    </row>
    <row r="125" spans="1:104">
      <c r="A125" s="178"/>
      <c r="B125" s="179"/>
      <c r="C125" s="225" t="s">
        <v>210</v>
      </c>
      <c r="D125" s="226"/>
      <c r="E125" s="226"/>
      <c r="F125" s="226"/>
      <c r="G125" s="227"/>
      <c r="L125" s="180" t="s">
        <v>210</v>
      </c>
      <c r="O125" s="170">
        <v>3</v>
      </c>
    </row>
    <row r="126" spans="1:104">
      <c r="A126" s="178"/>
      <c r="B126" s="179"/>
      <c r="C126" s="225" t="s">
        <v>201</v>
      </c>
      <c r="D126" s="226"/>
      <c r="E126" s="226"/>
      <c r="F126" s="226"/>
      <c r="G126" s="227"/>
      <c r="L126" s="180" t="s">
        <v>201</v>
      </c>
      <c r="O126" s="170">
        <v>3</v>
      </c>
    </row>
    <row r="127" spans="1:104">
      <c r="A127" s="178"/>
      <c r="B127" s="179"/>
      <c r="C127" s="225" t="s">
        <v>202</v>
      </c>
      <c r="D127" s="226"/>
      <c r="E127" s="226"/>
      <c r="F127" s="226"/>
      <c r="G127" s="227"/>
      <c r="L127" s="180" t="s">
        <v>202</v>
      </c>
      <c r="O127" s="170">
        <v>3</v>
      </c>
    </row>
    <row r="128" spans="1:104">
      <c r="A128" s="178"/>
      <c r="B128" s="181"/>
      <c r="C128" s="228" t="s">
        <v>211</v>
      </c>
      <c r="D128" s="229"/>
      <c r="E128" s="182">
        <v>1</v>
      </c>
      <c r="F128" s="183"/>
      <c r="G128" s="184"/>
      <c r="M128" s="180" t="s">
        <v>211</v>
      </c>
      <c r="O128" s="170"/>
    </row>
    <row r="129" spans="1:104" ht="22.5">
      <c r="A129" s="171">
        <v>27</v>
      </c>
      <c r="B129" s="172" t="s">
        <v>212</v>
      </c>
      <c r="C129" s="173" t="s">
        <v>213</v>
      </c>
      <c r="D129" s="174" t="s">
        <v>126</v>
      </c>
      <c r="E129" s="175">
        <v>2</v>
      </c>
      <c r="F129" s="175">
        <v>0</v>
      </c>
      <c r="G129" s="176">
        <f>E129*F129</f>
        <v>0</v>
      </c>
      <c r="O129" s="170">
        <v>2</v>
      </c>
      <c r="AA129" s="146">
        <v>12</v>
      </c>
      <c r="AB129" s="146">
        <v>0</v>
      </c>
      <c r="AC129" s="146">
        <v>5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12</v>
      </c>
      <c r="CB129" s="177">
        <v>0</v>
      </c>
      <c r="CZ129" s="146">
        <v>0</v>
      </c>
    </row>
    <row r="130" spans="1:104">
      <c r="A130" s="178"/>
      <c r="B130" s="179"/>
      <c r="C130" s="225" t="s">
        <v>179</v>
      </c>
      <c r="D130" s="226"/>
      <c r="E130" s="226"/>
      <c r="F130" s="226"/>
      <c r="G130" s="227"/>
      <c r="L130" s="180" t="s">
        <v>179</v>
      </c>
      <c r="O130" s="170">
        <v>3</v>
      </c>
    </row>
    <row r="131" spans="1:104">
      <c r="A131" s="178"/>
      <c r="B131" s="179"/>
      <c r="C131" s="225"/>
      <c r="D131" s="226"/>
      <c r="E131" s="226"/>
      <c r="F131" s="226"/>
      <c r="G131" s="227"/>
      <c r="L131" s="180"/>
      <c r="O131" s="170">
        <v>3</v>
      </c>
    </row>
    <row r="132" spans="1:104">
      <c r="A132" s="178"/>
      <c r="B132" s="179"/>
      <c r="C132" s="225" t="s">
        <v>198</v>
      </c>
      <c r="D132" s="226"/>
      <c r="E132" s="226"/>
      <c r="F132" s="226"/>
      <c r="G132" s="227"/>
      <c r="L132" s="180" t="s">
        <v>198</v>
      </c>
      <c r="O132" s="170">
        <v>3</v>
      </c>
    </row>
    <row r="133" spans="1:104">
      <c r="A133" s="178"/>
      <c r="B133" s="179"/>
      <c r="C133" s="225" t="s">
        <v>199</v>
      </c>
      <c r="D133" s="226"/>
      <c r="E133" s="226"/>
      <c r="F133" s="226"/>
      <c r="G133" s="227"/>
      <c r="L133" s="180" t="s">
        <v>199</v>
      </c>
      <c r="O133" s="170">
        <v>3</v>
      </c>
    </row>
    <row r="134" spans="1:104">
      <c r="A134" s="178"/>
      <c r="B134" s="179"/>
      <c r="C134" s="225" t="s">
        <v>210</v>
      </c>
      <c r="D134" s="226"/>
      <c r="E134" s="226"/>
      <c r="F134" s="226"/>
      <c r="G134" s="227"/>
      <c r="L134" s="180" t="s">
        <v>210</v>
      </c>
      <c r="O134" s="170">
        <v>3</v>
      </c>
    </row>
    <row r="135" spans="1:104">
      <c r="A135" s="178"/>
      <c r="B135" s="179"/>
      <c r="C135" s="225" t="s">
        <v>201</v>
      </c>
      <c r="D135" s="226"/>
      <c r="E135" s="226"/>
      <c r="F135" s="226"/>
      <c r="G135" s="227"/>
      <c r="L135" s="180" t="s">
        <v>201</v>
      </c>
      <c r="O135" s="170">
        <v>3</v>
      </c>
    </row>
    <row r="136" spans="1:104">
      <c r="A136" s="178"/>
      <c r="B136" s="179"/>
      <c r="C136" s="225" t="s">
        <v>202</v>
      </c>
      <c r="D136" s="226"/>
      <c r="E136" s="226"/>
      <c r="F136" s="226"/>
      <c r="G136" s="227"/>
      <c r="L136" s="180" t="s">
        <v>202</v>
      </c>
      <c r="O136" s="170">
        <v>3</v>
      </c>
    </row>
    <row r="137" spans="1:104">
      <c r="A137" s="178"/>
      <c r="B137" s="181"/>
      <c r="C137" s="228" t="s">
        <v>214</v>
      </c>
      <c r="D137" s="229"/>
      <c r="E137" s="182">
        <v>2</v>
      </c>
      <c r="F137" s="183"/>
      <c r="G137" s="184"/>
      <c r="M137" s="180" t="s">
        <v>214</v>
      </c>
      <c r="O137" s="170"/>
    </row>
    <row r="138" spans="1:104" ht="22.5">
      <c r="A138" s="171">
        <v>28</v>
      </c>
      <c r="B138" s="172" t="s">
        <v>215</v>
      </c>
      <c r="C138" s="173" t="s">
        <v>216</v>
      </c>
      <c r="D138" s="174" t="s">
        <v>126</v>
      </c>
      <c r="E138" s="175">
        <v>2</v>
      </c>
      <c r="F138" s="175">
        <v>0</v>
      </c>
      <c r="G138" s="176">
        <f>E138*F138</f>
        <v>0</v>
      </c>
      <c r="O138" s="170">
        <v>2</v>
      </c>
      <c r="AA138" s="146">
        <v>12</v>
      </c>
      <c r="AB138" s="146">
        <v>0</v>
      </c>
      <c r="AC138" s="146">
        <v>43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12</v>
      </c>
      <c r="CB138" s="177">
        <v>0</v>
      </c>
      <c r="CZ138" s="146">
        <v>0</v>
      </c>
    </row>
    <row r="139" spans="1:104">
      <c r="A139" s="178"/>
      <c r="B139" s="179"/>
      <c r="C139" s="225" t="s">
        <v>179</v>
      </c>
      <c r="D139" s="226"/>
      <c r="E139" s="226"/>
      <c r="F139" s="226"/>
      <c r="G139" s="227"/>
      <c r="L139" s="180" t="s">
        <v>179</v>
      </c>
      <c r="O139" s="170">
        <v>3</v>
      </c>
    </row>
    <row r="140" spans="1:104">
      <c r="A140" s="178"/>
      <c r="B140" s="179"/>
      <c r="C140" s="225"/>
      <c r="D140" s="226"/>
      <c r="E140" s="226"/>
      <c r="F140" s="226"/>
      <c r="G140" s="227"/>
      <c r="L140" s="180"/>
      <c r="O140" s="170">
        <v>3</v>
      </c>
    </row>
    <row r="141" spans="1:104">
      <c r="A141" s="178"/>
      <c r="B141" s="179"/>
      <c r="C141" s="225" t="s">
        <v>198</v>
      </c>
      <c r="D141" s="226"/>
      <c r="E141" s="226"/>
      <c r="F141" s="226"/>
      <c r="G141" s="227"/>
      <c r="L141" s="180" t="s">
        <v>198</v>
      </c>
      <c r="O141" s="170">
        <v>3</v>
      </c>
    </row>
    <row r="142" spans="1:104">
      <c r="A142" s="178"/>
      <c r="B142" s="179"/>
      <c r="C142" s="225" t="s">
        <v>199</v>
      </c>
      <c r="D142" s="226"/>
      <c r="E142" s="226"/>
      <c r="F142" s="226"/>
      <c r="G142" s="227"/>
      <c r="L142" s="180" t="s">
        <v>199</v>
      </c>
      <c r="O142" s="170">
        <v>3</v>
      </c>
    </row>
    <row r="143" spans="1:104">
      <c r="A143" s="178"/>
      <c r="B143" s="179"/>
      <c r="C143" s="225" t="s">
        <v>206</v>
      </c>
      <c r="D143" s="226"/>
      <c r="E143" s="226"/>
      <c r="F143" s="226"/>
      <c r="G143" s="227"/>
      <c r="L143" s="180" t="s">
        <v>206</v>
      </c>
      <c r="O143" s="170">
        <v>3</v>
      </c>
    </row>
    <row r="144" spans="1:104">
      <c r="A144" s="178"/>
      <c r="B144" s="179"/>
      <c r="C144" s="225" t="s">
        <v>201</v>
      </c>
      <c r="D144" s="226"/>
      <c r="E144" s="226"/>
      <c r="F144" s="226"/>
      <c r="G144" s="227"/>
      <c r="L144" s="180" t="s">
        <v>201</v>
      </c>
      <c r="O144" s="170">
        <v>3</v>
      </c>
    </row>
    <row r="145" spans="1:104">
      <c r="A145" s="178"/>
      <c r="B145" s="179"/>
      <c r="C145" s="225" t="s">
        <v>202</v>
      </c>
      <c r="D145" s="226"/>
      <c r="E145" s="226"/>
      <c r="F145" s="226"/>
      <c r="G145" s="227"/>
      <c r="L145" s="180" t="s">
        <v>202</v>
      </c>
      <c r="O145" s="170">
        <v>3</v>
      </c>
    </row>
    <row r="146" spans="1:104">
      <c r="A146" s="178"/>
      <c r="B146" s="181"/>
      <c r="C146" s="228" t="s">
        <v>217</v>
      </c>
      <c r="D146" s="229"/>
      <c r="E146" s="182">
        <v>2</v>
      </c>
      <c r="F146" s="183"/>
      <c r="G146" s="184"/>
      <c r="M146" s="180" t="s">
        <v>217</v>
      </c>
      <c r="O146" s="170"/>
    </row>
    <row r="147" spans="1:104">
      <c r="A147" s="171">
        <v>29</v>
      </c>
      <c r="B147" s="172" t="s">
        <v>218</v>
      </c>
      <c r="C147" s="173" t="s">
        <v>219</v>
      </c>
      <c r="D147" s="174" t="s">
        <v>61</v>
      </c>
      <c r="E147" s="175"/>
      <c r="F147" s="175">
        <v>0</v>
      </c>
      <c r="G147" s="176">
        <f>E147*F147</f>
        <v>0</v>
      </c>
      <c r="O147" s="170">
        <v>2</v>
      </c>
      <c r="AA147" s="146">
        <v>7</v>
      </c>
      <c r="AB147" s="146">
        <v>1002</v>
      </c>
      <c r="AC147" s="146">
        <v>5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7</v>
      </c>
      <c r="CB147" s="177">
        <v>1002</v>
      </c>
      <c r="CZ147" s="146">
        <v>0</v>
      </c>
    </row>
    <row r="148" spans="1:104">
      <c r="A148" s="185"/>
      <c r="B148" s="186" t="s">
        <v>73</v>
      </c>
      <c r="C148" s="187" t="str">
        <f>CONCATENATE(B101," ",C101)</f>
        <v>766 Konstrukce truhlářské</v>
      </c>
      <c r="D148" s="188"/>
      <c r="E148" s="189"/>
      <c r="F148" s="190"/>
      <c r="G148" s="191">
        <f>SUM(G101:G147)</f>
        <v>0</v>
      </c>
      <c r="O148" s="170">
        <v>4</v>
      </c>
      <c r="BA148" s="192">
        <f>SUM(BA101:BA147)</f>
        <v>0</v>
      </c>
      <c r="BB148" s="192">
        <f>SUM(BB101:BB147)</f>
        <v>0</v>
      </c>
      <c r="BC148" s="192">
        <f>SUM(BC101:BC147)</f>
        <v>0</v>
      </c>
      <c r="BD148" s="192">
        <f>SUM(BD101:BD147)</f>
        <v>0</v>
      </c>
      <c r="BE148" s="192">
        <f>SUM(BE101:BE147)</f>
        <v>0</v>
      </c>
    </row>
    <row r="149" spans="1:104">
      <c r="A149" s="163" t="s">
        <v>72</v>
      </c>
      <c r="B149" s="164" t="s">
        <v>220</v>
      </c>
      <c r="C149" s="165" t="s">
        <v>221</v>
      </c>
      <c r="D149" s="166"/>
      <c r="E149" s="167"/>
      <c r="F149" s="167"/>
      <c r="G149" s="168"/>
      <c r="H149" s="169"/>
      <c r="I149" s="169"/>
      <c r="O149" s="170">
        <v>1</v>
      </c>
    </row>
    <row r="150" spans="1:104">
      <c r="A150" s="171">
        <v>30</v>
      </c>
      <c r="B150" s="172" t="s">
        <v>222</v>
      </c>
      <c r="C150" s="173" t="s">
        <v>223</v>
      </c>
      <c r="D150" s="174" t="s">
        <v>224</v>
      </c>
      <c r="E150" s="175">
        <v>29</v>
      </c>
      <c r="F150" s="175">
        <v>0</v>
      </c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5.0000000000000002E-5</v>
      </c>
    </row>
    <row r="151" spans="1:104">
      <c r="A151" s="178"/>
      <c r="B151" s="181"/>
      <c r="C151" s="228" t="s">
        <v>225</v>
      </c>
      <c r="D151" s="229"/>
      <c r="E151" s="182">
        <v>24</v>
      </c>
      <c r="F151" s="183"/>
      <c r="G151" s="184"/>
      <c r="M151" s="180" t="s">
        <v>225</v>
      </c>
      <c r="O151" s="170"/>
    </row>
    <row r="152" spans="1:104">
      <c r="A152" s="178"/>
      <c r="B152" s="181"/>
      <c r="C152" s="228" t="s">
        <v>226</v>
      </c>
      <c r="D152" s="229"/>
      <c r="E152" s="182">
        <v>5</v>
      </c>
      <c r="F152" s="183"/>
      <c r="G152" s="184"/>
      <c r="M152" s="180" t="s">
        <v>226</v>
      </c>
      <c r="O152" s="170"/>
    </row>
    <row r="153" spans="1:104">
      <c r="A153" s="171">
        <v>31</v>
      </c>
      <c r="B153" s="172" t="s">
        <v>227</v>
      </c>
      <c r="C153" s="173" t="s">
        <v>228</v>
      </c>
      <c r="D153" s="174" t="s">
        <v>126</v>
      </c>
      <c r="E153" s="175">
        <v>4</v>
      </c>
      <c r="F153" s="175">
        <v>0</v>
      </c>
      <c r="G153" s="176">
        <f>E153*F153</f>
        <v>0</v>
      </c>
      <c r="O153" s="170">
        <v>2</v>
      </c>
      <c r="AA153" s="146">
        <v>12</v>
      </c>
      <c r="AB153" s="146">
        <v>0</v>
      </c>
      <c r="AC153" s="146">
        <v>6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12</v>
      </c>
      <c r="CB153" s="177">
        <v>0</v>
      </c>
      <c r="CZ153" s="146">
        <v>0</v>
      </c>
    </row>
    <row r="154" spans="1:104">
      <c r="A154" s="178"/>
      <c r="B154" s="179"/>
      <c r="C154" s="225" t="s">
        <v>179</v>
      </c>
      <c r="D154" s="226"/>
      <c r="E154" s="226"/>
      <c r="F154" s="226"/>
      <c r="G154" s="227"/>
      <c r="L154" s="180" t="s">
        <v>179</v>
      </c>
      <c r="O154" s="170">
        <v>3</v>
      </c>
    </row>
    <row r="155" spans="1:104">
      <c r="A155" s="178"/>
      <c r="B155" s="179"/>
      <c r="C155" s="225"/>
      <c r="D155" s="226"/>
      <c r="E155" s="226"/>
      <c r="F155" s="226"/>
      <c r="G155" s="227"/>
      <c r="L155" s="180"/>
      <c r="O155" s="170">
        <v>3</v>
      </c>
    </row>
    <row r="156" spans="1:104">
      <c r="A156" s="178"/>
      <c r="B156" s="179"/>
      <c r="C156" s="225" t="s">
        <v>229</v>
      </c>
      <c r="D156" s="226"/>
      <c r="E156" s="226"/>
      <c r="F156" s="226"/>
      <c r="G156" s="227"/>
      <c r="L156" s="180" t="s">
        <v>229</v>
      </c>
      <c r="O156" s="170">
        <v>3</v>
      </c>
    </row>
    <row r="157" spans="1:104">
      <c r="A157" s="178"/>
      <c r="B157" s="179"/>
      <c r="C157" s="225" t="s">
        <v>230</v>
      </c>
      <c r="D157" s="226"/>
      <c r="E157" s="226"/>
      <c r="F157" s="226"/>
      <c r="G157" s="227"/>
      <c r="L157" s="180" t="s">
        <v>230</v>
      </c>
      <c r="O157" s="170">
        <v>3</v>
      </c>
    </row>
    <row r="158" spans="1:104">
      <c r="A158" s="178"/>
      <c r="B158" s="179"/>
      <c r="C158" s="225" t="s">
        <v>231</v>
      </c>
      <c r="D158" s="226"/>
      <c r="E158" s="226"/>
      <c r="F158" s="226"/>
      <c r="G158" s="227"/>
      <c r="L158" s="180" t="s">
        <v>231</v>
      </c>
      <c r="O158" s="170">
        <v>3</v>
      </c>
    </row>
    <row r="159" spans="1:104">
      <c r="A159" s="178"/>
      <c r="B159" s="181"/>
      <c r="C159" s="228" t="s">
        <v>232</v>
      </c>
      <c r="D159" s="229"/>
      <c r="E159" s="182">
        <v>4</v>
      </c>
      <c r="F159" s="183"/>
      <c r="G159" s="184"/>
      <c r="M159" s="180" t="s">
        <v>232</v>
      </c>
      <c r="O159" s="170"/>
    </row>
    <row r="160" spans="1:104">
      <c r="A160" s="171">
        <v>32</v>
      </c>
      <c r="B160" s="172" t="s">
        <v>233</v>
      </c>
      <c r="C160" s="173" t="s">
        <v>234</v>
      </c>
      <c r="D160" s="174" t="s">
        <v>126</v>
      </c>
      <c r="E160" s="175">
        <v>1</v>
      </c>
      <c r="F160" s="175">
        <v>0</v>
      </c>
      <c r="G160" s="176">
        <f>E160*F160</f>
        <v>0</v>
      </c>
      <c r="O160" s="170">
        <v>2</v>
      </c>
      <c r="AA160" s="146">
        <v>12</v>
      </c>
      <c r="AB160" s="146">
        <v>0</v>
      </c>
      <c r="AC160" s="146">
        <v>44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12</v>
      </c>
      <c r="CB160" s="177">
        <v>0</v>
      </c>
      <c r="CZ160" s="146">
        <v>0</v>
      </c>
    </row>
    <row r="161" spans="1:104">
      <c r="A161" s="178"/>
      <c r="B161" s="179"/>
      <c r="C161" s="225" t="s">
        <v>179</v>
      </c>
      <c r="D161" s="226"/>
      <c r="E161" s="226"/>
      <c r="F161" s="226"/>
      <c r="G161" s="227"/>
      <c r="L161" s="180" t="s">
        <v>179</v>
      </c>
      <c r="O161" s="170">
        <v>3</v>
      </c>
    </row>
    <row r="162" spans="1:104">
      <c r="A162" s="178"/>
      <c r="B162" s="179"/>
      <c r="C162" s="225"/>
      <c r="D162" s="226"/>
      <c r="E162" s="226"/>
      <c r="F162" s="226"/>
      <c r="G162" s="227"/>
      <c r="L162" s="180"/>
      <c r="O162" s="170">
        <v>3</v>
      </c>
    </row>
    <row r="163" spans="1:104">
      <c r="A163" s="178"/>
      <c r="B163" s="179"/>
      <c r="C163" s="225" t="s">
        <v>229</v>
      </c>
      <c r="D163" s="226"/>
      <c r="E163" s="226"/>
      <c r="F163" s="226"/>
      <c r="G163" s="227"/>
      <c r="L163" s="180" t="s">
        <v>229</v>
      </c>
      <c r="O163" s="170">
        <v>3</v>
      </c>
    </row>
    <row r="164" spans="1:104">
      <c r="A164" s="178"/>
      <c r="B164" s="179"/>
      <c r="C164" s="225" t="s">
        <v>230</v>
      </c>
      <c r="D164" s="226"/>
      <c r="E164" s="226"/>
      <c r="F164" s="226"/>
      <c r="G164" s="227"/>
      <c r="L164" s="180" t="s">
        <v>230</v>
      </c>
      <c r="O164" s="170">
        <v>3</v>
      </c>
    </row>
    <row r="165" spans="1:104">
      <c r="A165" s="178"/>
      <c r="B165" s="179"/>
      <c r="C165" s="225" t="s">
        <v>231</v>
      </c>
      <c r="D165" s="226"/>
      <c r="E165" s="226"/>
      <c r="F165" s="226"/>
      <c r="G165" s="227"/>
      <c r="L165" s="180" t="s">
        <v>231</v>
      </c>
      <c r="O165" s="170">
        <v>3</v>
      </c>
    </row>
    <row r="166" spans="1:104">
      <c r="A166" s="178"/>
      <c r="B166" s="181"/>
      <c r="C166" s="228" t="s">
        <v>235</v>
      </c>
      <c r="D166" s="229"/>
      <c r="E166" s="182">
        <v>1</v>
      </c>
      <c r="F166" s="183"/>
      <c r="G166" s="184"/>
      <c r="M166" s="180" t="s">
        <v>235</v>
      </c>
      <c r="O166" s="170"/>
    </row>
    <row r="167" spans="1:104" ht="22.5">
      <c r="A167" s="171">
        <v>33</v>
      </c>
      <c r="B167" s="172" t="s">
        <v>236</v>
      </c>
      <c r="C167" s="173" t="s">
        <v>237</v>
      </c>
      <c r="D167" s="174" t="s">
        <v>126</v>
      </c>
      <c r="E167" s="175">
        <v>4</v>
      </c>
      <c r="F167" s="175">
        <v>0</v>
      </c>
      <c r="G167" s="176">
        <f>E167*F167</f>
        <v>0</v>
      </c>
      <c r="O167" s="170">
        <v>2</v>
      </c>
      <c r="AA167" s="146">
        <v>12</v>
      </c>
      <c r="AB167" s="146">
        <v>0</v>
      </c>
      <c r="AC167" s="146">
        <v>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12</v>
      </c>
      <c r="CB167" s="177">
        <v>0</v>
      </c>
      <c r="CZ167" s="146">
        <v>0</v>
      </c>
    </row>
    <row r="168" spans="1:104">
      <c r="A168" s="178"/>
      <c r="B168" s="179"/>
      <c r="C168" s="225" t="s">
        <v>179</v>
      </c>
      <c r="D168" s="226"/>
      <c r="E168" s="226"/>
      <c r="F168" s="226"/>
      <c r="G168" s="227"/>
      <c r="L168" s="180" t="s">
        <v>179</v>
      </c>
      <c r="O168" s="170">
        <v>3</v>
      </c>
    </row>
    <row r="169" spans="1:104">
      <c r="A169" s="178"/>
      <c r="B169" s="179"/>
      <c r="C169" s="225"/>
      <c r="D169" s="226"/>
      <c r="E169" s="226"/>
      <c r="F169" s="226"/>
      <c r="G169" s="227"/>
      <c r="L169" s="180"/>
      <c r="O169" s="170">
        <v>3</v>
      </c>
    </row>
    <row r="170" spans="1:104">
      <c r="A170" s="178"/>
      <c r="B170" s="179"/>
      <c r="C170" s="225" t="s">
        <v>238</v>
      </c>
      <c r="D170" s="226"/>
      <c r="E170" s="226"/>
      <c r="F170" s="226"/>
      <c r="G170" s="227"/>
      <c r="L170" s="180" t="s">
        <v>238</v>
      </c>
      <c r="O170" s="170">
        <v>3</v>
      </c>
    </row>
    <row r="171" spans="1:104">
      <c r="A171" s="178"/>
      <c r="B171" s="179"/>
      <c r="C171" s="225" t="s">
        <v>239</v>
      </c>
      <c r="D171" s="226"/>
      <c r="E171" s="226"/>
      <c r="F171" s="226"/>
      <c r="G171" s="227"/>
      <c r="L171" s="180" t="s">
        <v>239</v>
      </c>
      <c r="O171" s="170">
        <v>3</v>
      </c>
    </row>
    <row r="172" spans="1:104">
      <c r="A172" s="178"/>
      <c r="B172" s="179"/>
      <c r="C172" s="225" t="s">
        <v>240</v>
      </c>
      <c r="D172" s="226"/>
      <c r="E172" s="226"/>
      <c r="F172" s="226"/>
      <c r="G172" s="227"/>
      <c r="L172" s="180" t="s">
        <v>240</v>
      </c>
      <c r="O172" s="170">
        <v>3</v>
      </c>
    </row>
    <row r="173" spans="1:104">
      <c r="A173" s="178"/>
      <c r="B173" s="181"/>
      <c r="C173" s="228" t="s">
        <v>241</v>
      </c>
      <c r="D173" s="229"/>
      <c r="E173" s="182">
        <v>4</v>
      </c>
      <c r="F173" s="183"/>
      <c r="G173" s="184"/>
      <c r="M173" s="180" t="s">
        <v>241</v>
      </c>
      <c r="O173" s="170"/>
    </row>
    <row r="174" spans="1:104" ht="22.5">
      <c r="A174" s="171">
        <v>34</v>
      </c>
      <c r="B174" s="172" t="s">
        <v>242</v>
      </c>
      <c r="C174" s="173" t="s">
        <v>243</v>
      </c>
      <c r="D174" s="174" t="s">
        <v>126</v>
      </c>
      <c r="E174" s="175">
        <v>1</v>
      </c>
      <c r="F174" s="175">
        <v>0</v>
      </c>
      <c r="G174" s="176">
        <f>E174*F174</f>
        <v>0</v>
      </c>
      <c r="O174" s="170">
        <v>2</v>
      </c>
      <c r="AA174" s="146">
        <v>12</v>
      </c>
      <c r="AB174" s="146">
        <v>0</v>
      </c>
      <c r="AC174" s="146">
        <v>45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12</v>
      </c>
      <c r="CB174" s="177">
        <v>0</v>
      </c>
      <c r="CZ174" s="146">
        <v>0</v>
      </c>
    </row>
    <row r="175" spans="1:104">
      <c r="A175" s="178"/>
      <c r="B175" s="179"/>
      <c r="C175" s="225" t="s">
        <v>179</v>
      </c>
      <c r="D175" s="226"/>
      <c r="E175" s="226"/>
      <c r="F175" s="226"/>
      <c r="G175" s="227"/>
      <c r="L175" s="180" t="s">
        <v>179</v>
      </c>
      <c r="O175" s="170">
        <v>3</v>
      </c>
    </row>
    <row r="176" spans="1:104">
      <c r="A176" s="178"/>
      <c r="B176" s="179"/>
      <c r="C176" s="225"/>
      <c r="D176" s="226"/>
      <c r="E176" s="226"/>
      <c r="F176" s="226"/>
      <c r="G176" s="227"/>
      <c r="L176" s="180"/>
      <c r="O176" s="170">
        <v>3</v>
      </c>
    </row>
    <row r="177" spans="1:104">
      <c r="A177" s="178"/>
      <c r="B177" s="179"/>
      <c r="C177" s="225" t="s">
        <v>238</v>
      </c>
      <c r="D177" s="226"/>
      <c r="E177" s="226"/>
      <c r="F177" s="226"/>
      <c r="G177" s="227"/>
      <c r="L177" s="180" t="s">
        <v>238</v>
      </c>
      <c r="O177" s="170">
        <v>3</v>
      </c>
    </row>
    <row r="178" spans="1:104">
      <c r="A178" s="178"/>
      <c r="B178" s="179"/>
      <c r="C178" s="225" t="s">
        <v>239</v>
      </c>
      <c r="D178" s="226"/>
      <c r="E178" s="226"/>
      <c r="F178" s="226"/>
      <c r="G178" s="227"/>
      <c r="L178" s="180" t="s">
        <v>239</v>
      </c>
      <c r="O178" s="170">
        <v>3</v>
      </c>
    </row>
    <row r="179" spans="1:104">
      <c r="A179" s="178"/>
      <c r="B179" s="179"/>
      <c r="C179" s="225" t="s">
        <v>240</v>
      </c>
      <c r="D179" s="226"/>
      <c r="E179" s="226"/>
      <c r="F179" s="226"/>
      <c r="G179" s="227"/>
      <c r="L179" s="180" t="s">
        <v>240</v>
      </c>
      <c r="O179" s="170">
        <v>3</v>
      </c>
    </row>
    <row r="180" spans="1:104">
      <c r="A180" s="178"/>
      <c r="B180" s="181"/>
      <c r="C180" s="228" t="s">
        <v>244</v>
      </c>
      <c r="D180" s="229"/>
      <c r="E180" s="182">
        <v>1</v>
      </c>
      <c r="F180" s="183"/>
      <c r="G180" s="184"/>
      <c r="M180" s="180" t="s">
        <v>244</v>
      </c>
      <c r="O180" s="170"/>
    </row>
    <row r="181" spans="1:104">
      <c r="A181" s="171">
        <v>35</v>
      </c>
      <c r="B181" s="172" t="s">
        <v>245</v>
      </c>
      <c r="C181" s="173" t="s">
        <v>246</v>
      </c>
      <c r="D181" s="174" t="s">
        <v>61</v>
      </c>
      <c r="E181" s="175"/>
      <c r="F181" s="175">
        <v>0</v>
      </c>
      <c r="G181" s="176">
        <f>E181*F181</f>
        <v>0</v>
      </c>
      <c r="O181" s="170">
        <v>2</v>
      </c>
      <c r="AA181" s="146">
        <v>7</v>
      </c>
      <c r="AB181" s="146">
        <v>1002</v>
      </c>
      <c r="AC181" s="146">
        <v>5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7</v>
      </c>
      <c r="CB181" s="177">
        <v>1002</v>
      </c>
      <c r="CZ181" s="146">
        <v>0</v>
      </c>
    </row>
    <row r="182" spans="1:104">
      <c r="A182" s="185"/>
      <c r="B182" s="186" t="s">
        <v>73</v>
      </c>
      <c r="C182" s="187" t="str">
        <f>CONCATENATE(B149," ",C149)</f>
        <v>767 Konstrukce zámečnické</v>
      </c>
      <c r="D182" s="188"/>
      <c r="E182" s="189"/>
      <c r="F182" s="190"/>
      <c r="G182" s="191">
        <f>SUM(G149:G181)</f>
        <v>0</v>
      </c>
      <c r="O182" s="170">
        <v>4</v>
      </c>
      <c r="BA182" s="192">
        <f>SUM(BA149:BA181)</f>
        <v>0</v>
      </c>
      <c r="BB182" s="192">
        <f>SUM(BB149:BB181)</f>
        <v>0</v>
      </c>
      <c r="BC182" s="192">
        <f>SUM(BC149:BC181)</f>
        <v>0</v>
      </c>
      <c r="BD182" s="192">
        <f>SUM(BD149:BD181)</f>
        <v>0</v>
      </c>
      <c r="BE182" s="192">
        <f>SUM(BE149:BE181)</f>
        <v>0</v>
      </c>
    </row>
    <row r="183" spans="1:104">
      <c r="A183" s="163" t="s">
        <v>72</v>
      </c>
      <c r="B183" s="164" t="s">
        <v>247</v>
      </c>
      <c r="C183" s="165" t="s">
        <v>248</v>
      </c>
      <c r="D183" s="166"/>
      <c r="E183" s="167"/>
      <c r="F183" s="167"/>
      <c r="G183" s="168"/>
      <c r="H183" s="169"/>
      <c r="I183" s="169"/>
      <c r="O183" s="170">
        <v>1</v>
      </c>
    </row>
    <row r="184" spans="1:104">
      <c r="A184" s="171">
        <v>36</v>
      </c>
      <c r="B184" s="172" t="s">
        <v>249</v>
      </c>
      <c r="C184" s="173" t="s">
        <v>250</v>
      </c>
      <c r="D184" s="174" t="s">
        <v>86</v>
      </c>
      <c r="E184" s="175">
        <v>200</v>
      </c>
      <c r="F184" s="175">
        <v>0</v>
      </c>
      <c r="G184" s="176">
        <f>E184*F184</f>
        <v>0</v>
      </c>
      <c r="O184" s="170">
        <v>2</v>
      </c>
      <c r="AA184" s="146">
        <v>1</v>
      </c>
      <c r="AB184" s="146">
        <v>7</v>
      </c>
      <c r="AC184" s="146">
        <v>7</v>
      </c>
      <c r="AZ184" s="146">
        <v>2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7">
        <v>1</v>
      </c>
      <c r="CB184" s="177">
        <v>7</v>
      </c>
      <c r="CZ184" s="146">
        <v>2.0000000000000002E-5</v>
      </c>
    </row>
    <row r="185" spans="1:104">
      <c r="A185" s="171">
        <v>37</v>
      </c>
      <c r="B185" s="172" t="s">
        <v>251</v>
      </c>
      <c r="C185" s="173" t="s">
        <v>252</v>
      </c>
      <c r="D185" s="174" t="s">
        <v>86</v>
      </c>
      <c r="E185" s="175">
        <v>200</v>
      </c>
      <c r="F185" s="175">
        <v>0</v>
      </c>
      <c r="G185" s="176">
        <f>E185*F185</f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</v>
      </c>
      <c r="CB185" s="177">
        <v>7</v>
      </c>
      <c r="CZ185" s="146">
        <v>6.9999999999999994E-5</v>
      </c>
    </row>
    <row r="186" spans="1:104">
      <c r="A186" s="171">
        <v>38</v>
      </c>
      <c r="B186" s="172" t="s">
        <v>253</v>
      </c>
      <c r="C186" s="173" t="s">
        <v>254</v>
      </c>
      <c r="D186" s="174" t="s">
        <v>86</v>
      </c>
      <c r="E186" s="175">
        <v>200</v>
      </c>
      <c r="F186" s="175">
        <v>0</v>
      </c>
      <c r="G186" s="176">
        <f>E186*F186</f>
        <v>0</v>
      </c>
      <c r="O186" s="170">
        <v>2</v>
      </c>
      <c r="AA186" s="146">
        <v>1</v>
      </c>
      <c r="AB186" s="146">
        <v>7</v>
      </c>
      <c r="AC186" s="146">
        <v>7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1</v>
      </c>
      <c r="CB186" s="177">
        <v>7</v>
      </c>
      <c r="CZ186" s="146">
        <v>1.4999999999999999E-4</v>
      </c>
    </row>
    <row r="187" spans="1:104">
      <c r="A187" s="185"/>
      <c r="B187" s="186" t="s">
        <v>73</v>
      </c>
      <c r="C187" s="187" t="str">
        <f>CONCATENATE(B183," ",C183)</f>
        <v>784 Malby</v>
      </c>
      <c r="D187" s="188"/>
      <c r="E187" s="189"/>
      <c r="F187" s="190"/>
      <c r="G187" s="191">
        <f>SUM(G183:G186)</f>
        <v>0</v>
      </c>
      <c r="O187" s="170">
        <v>4</v>
      </c>
      <c r="BA187" s="192">
        <f>SUM(BA183:BA186)</f>
        <v>0</v>
      </c>
      <c r="BB187" s="192">
        <f>SUM(BB183:BB186)</f>
        <v>0</v>
      </c>
      <c r="BC187" s="192">
        <f>SUM(BC183:BC186)</f>
        <v>0</v>
      </c>
      <c r="BD187" s="192">
        <f>SUM(BD183:BD186)</f>
        <v>0</v>
      </c>
      <c r="BE187" s="192">
        <f>SUM(BE183:BE186)</f>
        <v>0</v>
      </c>
    </row>
    <row r="188" spans="1:104">
      <c r="A188" s="163" t="s">
        <v>72</v>
      </c>
      <c r="B188" s="164" t="s">
        <v>255</v>
      </c>
      <c r="C188" s="165" t="s">
        <v>256</v>
      </c>
      <c r="D188" s="166"/>
      <c r="E188" s="167"/>
      <c r="F188" s="167"/>
      <c r="G188" s="168"/>
      <c r="H188" s="169"/>
      <c r="I188" s="169"/>
      <c r="O188" s="170">
        <v>1</v>
      </c>
    </row>
    <row r="189" spans="1:104">
      <c r="A189" s="171">
        <v>39</v>
      </c>
      <c r="B189" s="172" t="s">
        <v>257</v>
      </c>
      <c r="C189" s="173" t="s">
        <v>258</v>
      </c>
      <c r="D189" s="174" t="s">
        <v>165</v>
      </c>
      <c r="E189" s="175">
        <v>2.2593459999999999</v>
      </c>
      <c r="F189" s="175">
        <v>0</v>
      </c>
      <c r="G189" s="176">
        <f t="shared" ref="G189:G196" si="0">E189*F189</f>
        <v>0</v>
      </c>
      <c r="O189" s="170">
        <v>2</v>
      </c>
      <c r="AA189" s="146">
        <v>8</v>
      </c>
      <c r="AB189" s="146">
        <v>0</v>
      </c>
      <c r="AC189" s="146">
        <v>3</v>
      </c>
      <c r="AZ189" s="146">
        <v>1</v>
      </c>
      <c r="BA189" s="146">
        <f t="shared" ref="BA189:BA196" si="1">IF(AZ189=1,G189,0)</f>
        <v>0</v>
      </c>
      <c r="BB189" s="146">
        <f t="shared" ref="BB189:BB196" si="2">IF(AZ189=2,G189,0)</f>
        <v>0</v>
      </c>
      <c r="BC189" s="146">
        <f t="shared" ref="BC189:BC196" si="3">IF(AZ189=3,G189,0)</f>
        <v>0</v>
      </c>
      <c r="BD189" s="146">
        <f t="shared" ref="BD189:BD196" si="4">IF(AZ189=4,G189,0)</f>
        <v>0</v>
      </c>
      <c r="BE189" s="146">
        <f t="shared" ref="BE189:BE196" si="5">IF(AZ189=5,G189,0)</f>
        <v>0</v>
      </c>
      <c r="CA189" s="177">
        <v>8</v>
      </c>
      <c r="CB189" s="177">
        <v>0</v>
      </c>
      <c r="CZ189" s="146">
        <v>0</v>
      </c>
    </row>
    <row r="190" spans="1:104">
      <c r="A190" s="171">
        <v>40</v>
      </c>
      <c r="B190" s="172" t="s">
        <v>259</v>
      </c>
      <c r="C190" s="173" t="s">
        <v>260</v>
      </c>
      <c r="D190" s="174" t="s">
        <v>165</v>
      </c>
      <c r="E190" s="175">
        <v>2.2593459999999999</v>
      </c>
      <c r="F190" s="175">
        <v>0</v>
      </c>
      <c r="G190" s="176">
        <f t="shared" si="0"/>
        <v>0</v>
      </c>
      <c r="O190" s="170">
        <v>2</v>
      </c>
      <c r="AA190" s="146">
        <v>8</v>
      </c>
      <c r="AB190" s="146">
        <v>0</v>
      </c>
      <c r="AC190" s="146">
        <v>3</v>
      </c>
      <c r="AZ190" s="146">
        <v>1</v>
      </c>
      <c r="BA190" s="146">
        <f t="shared" si="1"/>
        <v>0</v>
      </c>
      <c r="BB190" s="146">
        <f t="shared" si="2"/>
        <v>0</v>
      </c>
      <c r="BC190" s="146">
        <f t="shared" si="3"/>
        <v>0</v>
      </c>
      <c r="BD190" s="146">
        <f t="shared" si="4"/>
        <v>0</v>
      </c>
      <c r="BE190" s="146">
        <f t="shared" si="5"/>
        <v>0</v>
      </c>
      <c r="CA190" s="177">
        <v>8</v>
      </c>
      <c r="CB190" s="177">
        <v>0</v>
      </c>
      <c r="CZ190" s="146">
        <v>0</v>
      </c>
    </row>
    <row r="191" spans="1:104">
      <c r="A191" s="171">
        <v>41</v>
      </c>
      <c r="B191" s="172" t="s">
        <v>261</v>
      </c>
      <c r="C191" s="173" t="s">
        <v>262</v>
      </c>
      <c r="D191" s="174" t="s">
        <v>165</v>
      </c>
      <c r="E191" s="175">
        <v>2.2593459999999999</v>
      </c>
      <c r="F191" s="175">
        <v>0</v>
      </c>
      <c r="G191" s="176">
        <f t="shared" si="0"/>
        <v>0</v>
      </c>
      <c r="O191" s="170">
        <v>2</v>
      </c>
      <c r="AA191" s="146">
        <v>8</v>
      </c>
      <c r="AB191" s="146">
        <v>0</v>
      </c>
      <c r="AC191" s="146">
        <v>3</v>
      </c>
      <c r="AZ191" s="146">
        <v>1</v>
      </c>
      <c r="BA191" s="146">
        <f t="shared" si="1"/>
        <v>0</v>
      </c>
      <c r="BB191" s="146">
        <f t="shared" si="2"/>
        <v>0</v>
      </c>
      <c r="BC191" s="146">
        <f t="shared" si="3"/>
        <v>0</v>
      </c>
      <c r="BD191" s="146">
        <f t="shared" si="4"/>
        <v>0</v>
      </c>
      <c r="BE191" s="146">
        <f t="shared" si="5"/>
        <v>0</v>
      </c>
      <c r="CA191" s="177">
        <v>8</v>
      </c>
      <c r="CB191" s="177">
        <v>0</v>
      </c>
      <c r="CZ191" s="146">
        <v>0</v>
      </c>
    </row>
    <row r="192" spans="1:104">
      <c r="A192" s="171">
        <v>42</v>
      </c>
      <c r="B192" s="172" t="s">
        <v>263</v>
      </c>
      <c r="C192" s="173" t="s">
        <v>264</v>
      </c>
      <c r="D192" s="174" t="s">
        <v>165</v>
      </c>
      <c r="E192" s="175">
        <v>2.2593459999999999</v>
      </c>
      <c r="F192" s="175">
        <v>0</v>
      </c>
      <c r="G192" s="176">
        <f t="shared" si="0"/>
        <v>0</v>
      </c>
      <c r="O192" s="170">
        <v>2</v>
      </c>
      <c r="AA192" s="146">
        <v>8</v>
      </c>
      <c r="AB192" s="146">
        <v>0</v>
      </c>
      <c r="AC192" s="146">
        <v>3</v>
      </c>
      <c r="AZ192" s="146">
        <v>1</v>
      </c>
      <c r="BA192" s="146">
        <f t="shared" si="1"/>
        <v>0</v>
      </c>
      <c r="BB192" s="146">
        <f t="shared" si="2"/>
        <v>0</v>
      </c>
      <c r="BC192" s="146">
        <f t="shared" si="3"/>
        <v>0</v>
      </c>
      <c r="BD192" s="146">
        <f t="shared" si="4"/>
        <v>0</v>
      </c>
      <c r="BE192" s="146">
        <f t="shared" si="5"/>
        <v>0</v>
      </c>
      <c r="CA192" s="177">
        <v>8</v>
      </c>
      <c r="CB192" s="177">
        <v>0</v>
      </c>
      <c r="CZ192" s="146">
        <v>0</v>
      </c>
    </row>
    <row r="193" spans="1:104">
      <c r="A193" s="171">
        <v>43</v>
      </c>
      <c r="B193" s="172" t="s">
        <v>265</v>
      </c>
      <c r="C193" s="173" t="s">
        <v>266</v>
      </c>
      <c r="D193" s="174" t="s">
        <v>165</v>
      </c>
      <c r="E193" s="175">
        <v>42.927574</v>
      </c>
      <c r="F193" s="175">
        <v>0</v>
      </c>
      <c r="G193" s="176">
        <f t="shared" si="0"/>
        <v>0</v>
      </c>
      <c r="O193" s="170">
        <v>2</v>
      </c>
      <c r="AA193" s="146">
        <v>8</v>
      </c>
      <c r="AB193" s="146">
        <v>0</v>
      </c>
      <c r="AC193" s="146">
        <v>3</v>
      </c>
      <c r="AZ193" s="146">
        <v>1</v>
      </c>
      <c r="BA193" s="146">
        <f t="shared" si="1"/>
        <v>0</v>
      </c>
      <c r="BB193" s="146">
        <f t="shared" si="2"/>
        <v>0</v>
      </c>
      <c r="BC193" s="146">
        <f t="shared" si="3"/>
        <v>0</v>
      </c>
      <c r="BD193" s="146">
        <f t="shared" si="4"/>
        <v>0</v>
      </c>
      <c r="BE193" s="146">
        <f t="shared" si="5"/>
        <v>0</v>
      </c>
      <c r="CA193" s="177">
        <v>8</v>
      </c>
      <c r="CB193" s="177">
        <v>0</v>
      </c>
      <c r="CZ193" s="146">
        <v>0</v>
      </c>
    </row>
    <row r="194" spans="1:104">
      <c r="A194" s="171">
        <v>44</v>
      </c>
      <c r="B194" s="172" t="s">
        <v>267</v>
      </c>
      <c r="C194" s="173" t="s">
        <v>268</v>
      </c>
      <c r="D194" s="174" t="s">
        <v>165</v>
      </c>
      <c r="E194" s="175">
        <v>2.2593459999999999</v>
      </c>
      <c r="F194" s="175">
        <v>0</v>
      </c>
      <c r="G194" s="176">
        <f t="shared" si="0"/>
        <v>0</v>
      </c>
      <c r="O194" s="170">
        <v>2</v>
      </c>
      <c r="AA194" s="146">
        <v>8</v>
      </c>
      <c r="AB194" s="146">
        <v>0</v>
      </c>
      <c r="AC194" s="146">
        <v>3</v>
      </c>
      <c r="AZ194" s="146">
        <v>1</v>
      </c>
      <c r="BA194" s="146">
        <f t="shared" si="1"/>
        <v>0</v>
      </c>
      <c r="BB194" s="146">
        <f t="shared" si="2"/>
        <v>0</v>
      </c>
      <c r="BC194" s="146">
        <f t="shared" si="3"/>
        <v>0</v>
      </c>
      <c r="BD194" s="146">
        <f t="shared" si="4"/>
        <v>0</v>
      </c>
      <c r="BE194" s="146">
        <f t="shared" si="5"/>
        <v>0</v>
      </c>
      <c r="CA194" s="177">
        <v>8</v>
      </c>
      <c r="CB194" s="177">
        <v>0</v>
      </c>
      <c r="CZ194" s="146">
        <v>0</v>
      </c>
    </row>
    <row r="195" spans="1:104">
      <c r="A195" s="171">
        <v>45</v>
      </c>
      <c r="B195" s="172" t="s">
        <v>269</v>
      </c>
      <c r="C195" s="173" t="s">
        <v>270</v>
      </c>
      <c r="D195" s="174" t="s">
        <v>165</v>
      </c>
      <c r="E195" s="175">
        <v>2.2593459999999999</v>
      </c>
      <c r="F195" s="175">
        <v>0</v>
      </c>
      <c r="G195" s="176">
        <f t="shared" si="0"/>
        <v>0</v>
      </c>
      <c r="O195" s="170">
        <v>2</v>
      </c>
      <c r="AA195" s="146">
        <v>8</v>
      </c>
      <c r="AB195" s="146">
        <v>0</v>
      </c>
      <c r="AC195" s="146">
        <v>3</v>
      </c>
      <c r="AZ195" s="146">
        <v>1</v>
      </c>
      <c r="BA195" s="146">
        <f t="shared" si="1"/>
        <v>0</v>
      </c>
      <c r="BB195" s="146">
        <f t="shared" si="2"/>
        <v>0</v>
      </c>
      <c r="BC195" s="146">
        <f t="shared" si="3"/>
        <v>0</v>
      </c>
      <c r="BD195" s="146">
        <f t="shared" si="4"/>
        <v>0</v>
      </c>
      <c r="BE195" s="146">
        <f t="shared" si="5"/>
        <v>0</v>
      </c>
      <c r="CA195" s="177">
        <v>8</v>
      </c>
      <c r="CB195" s="177">
        <v>0</v>
      </c>
      <c r="CZ195" s="146">
        <v>0</v>
      </c>
    </row>
    <row r="196" spans="1:104">
      <c r="A196" s="171">
        <v>46</v>
      </c>
      <c r="B196" s="172" t="s">
        <v>271</v>
      </c>
      <c r="C196" s="173" t="s">
        <v>272</v>
      </c>
      <c r="D196" s="174" t="s">
        <v>165</v>
      </c>
      <c r="E196" s="175">
        <v>2.2593459999999999</v>
      </c>
      <c r="F196" s="175">
        <v>0</v>
      </c>
      <c r="G196" s="176">
        <f t="shared" si="0"/>
        <v>0</v>
      </c>
      <c r="O196" s="170">
        <v>2</v>
      </c>
      <c r="AA196" s="146">
        <v>8</v>
      </c>
      <c r="AB196" s="146">
        <v>0</v>
      </c>
      <c r="AC196" s="146">
        <v>3</v>
      </c>
      <c r="AZ196" s="146">
        <v>1</v>
      </c>
      <c r="BA196" s="146">
        <f t="shared" si="1"/>
        <v>0</v>
      </c>
      <c r="BB196" s="146">
        <f t="shared" si="2"/>
        <v>0</v>
      </c>
      <c r="BC196" s="146">
        <f t="shared" si="3"/>
        <v>0</v>
      </c>
      <c r="BD196" s="146">
        <f t="shared" si="4"/>
        <v>0</v>
      </c>
      <c r="BE196" s="146">
        <f t="shared" si="5"/>
        <v>0</v>
      </c>
      <c r="CA196" s="177">
        <v>8</v>
      </c>
      <c r="CB196" s="177">
        <v>0</v>
      </c>
      <c r="CZ196" s="146">
        <v>0</v>
      </c>
    </row>
    <row r="197" spans="1:104">
      <c r="A197" s="185"/>
      <c r="B197" s="186" t="s">
        <v>73</v>
      </c>
      <c r="C197" s="187" t="str">
        <f>CONCATENATE(B188," ",C188)</f>
        <v>D96 Přesuny suti a vybouraných hmot</v>
      </c>
      <c r="D197" s="188"/>
      <c r="E197" s="189"/>
      <c r="F197" s="190"/>
      <c r="G197" s="191">
        <f>SUM(G188:G196)</f>
        <v>0</v>
      </c>
      <c r="O197" s="170">
        <v>4</v>
      </c>
      <c r="BA197" s="192">
        <f>SUM(BA188:BA196)</f>
        <v>0</v>
      </c>
      <c r="BB197" s="192">
        <f>SUM(BB188:BB196)</f>
        <v>0</v>
      </c>
      <c r="BC197" s="192">
        <f>SUM(BC188:BC196)</f>
        <v>0</v>
      </c>
      <c r="BD197" s="192">
        <f>SUM(BD188:BD196)</f>
        <v>0</v>
      </c>
      <c r="BE197" s="192">
        <f>SUM(BE188:BE196)</f>
        <v>0</v>
      </c>
    </row>
    <row r="198" spans="1:104">
      <c r="E198" s="146"/>
    </row>
    <row r="199" spans="1:104">
      <c r="E199" s="146"/>
    </row>
    <row r="200" spans="1:104">
      <c r="E200" s="146"/>
    </row>
    <row r="201" spans="1:104">
      <c r="E201" s="146"/>
    </row>
    <row r="202" spans="1:104">
      <c r="E202" s="146"/>
    </row>
    <row r="203" spans="1:104">
      <c r="E203" s="146"/>
    </row>
    <row r="204" spans="1:104">
      <c r="E204" s="146"/>
    </row>
    <row r="205" spans="1:104">
      <c r="E205" s="146"/>
    </row>
    <row r="206" spans="1:104">
      <c r="E206" s="146"/>
    </row>
    <row r="207" spans="1:104">
      <c r="E207" s="146"/>
    </row>
    <row r="208" spans="1:104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E220" s="146"/>
    </row>
    <row r="221" spans="1:7">
      <c r="A221" s="193"/>
      <c r="B221" s="193"/>
      <c r="C221" s="193"/>
      <c r="D221" s="193"/>
      <c r="E221" s="193"/>
      <c r="F221" s="193"/>
      <c r="G221" s="193"/>
    </row>
    <row r="222" spans="1:7">
      <c r="A222" s="193"/>
      <c r="B222" s="193"/>
      <c r="C222" s="193"/>
      <c r="D222" s="193"/>
      <c r="E222" s="193"/>
      <c r="F222" s="193"/>
      <c r="G222" s="193"/>
    </row>
    <row r="223" spans="1:7">
      <c r="A223" s="193"/>
      <c r="B223" s="193"/>
      <c r="C223" s="193"/>
      <c r="D223" s="193"/>
      <c r="E223" s="193"/>
      <c r="F223" s="193"/>
      <c r="G223" s="193"/>
    </row>
    <row r="224" spans="1:7">
      <c r="A224" s="193"/>
      <c r="B224" s="193"/>
      <c r="C224" s="193"/>
      <c r="D224" s="193"/>
      <c r="E224" s="193"/>
      <c r="F224" s="193"/>
      <c r="G224" s="193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5">
      <c r="E241" s="146"/>
    </row>
    <row r="242" spans="1:5">
      <c r="E242" s="146"/>
    </row>
    <row r="243" spans="1:5">
      <c r="E243" s="146"/>
    </row>
    <row r="244" spans="1:5">
      <c r="E244" s="146"/>
    </row>
    <row r="245" spans="1:5">
      <c r="E245" s="146"/>
    </row>
    <row r="246" spans="1:5">
      <c r="E246" s="146"/>
    </row>
    <row r="247" spans="1:5">
      <c r="E247" s="146"/>
    </row>
    <row r="248" spans="1:5">
      <c r="E248" s="146"/>
    </row>
    <row r="249" spans="1:5">
      <c r="E249" s="146"/>
    </row>
    <row r="250" spans="1:5">
      <c r="E250" s="146"/>
    </row>
    <row r="251" spans="1:5">
      <c r="E251" s="146"/>
    </row>
    <row r="252" spans="1:5">
      <c r="E252" s="146"/>
    </row>
    <row r="253" spans="1:5">
      <c r="E253" s="146"/>
    </row>
    <row r="254" spans="1:5">
      <c r="E254" s="146"/>
    </row>
    <row r="255" spans="1:5">
      <c r="E255" s="146"/>
    </row>
    <row r="256" spans="1:5">
      <c r="A256" s="194"/>
      <c r="B256" s="194"/>
    </row>
    <row r="257" spans="1:7">
      <c r="A257" s="193"/>
      <c r="B257" s="193"/>
      <c r="C257" s="196"/>
      <c r="D257" s="196"/>
      <c r="E257" s="197"/>
      <c r="F257" s="196"/>
      <c r="G257" s="198"/>
    </row>
    <row r="258" spans="1:7">
      <c r="A258" s="199"/>
      <c r="B258" s="199"/>
      <c r="C258" s="193"/>
      <c r="D258" s="193"/>
      <c r="E258" s="200"/>
      <c r="F258" s="193"/>
      <c r="G258" s="193"/>
    </row>
    <row r="259" spans="1:7">
      <c r="A259" s="193"/>
      <c r="B259" s="193"/>
      <c r="C259" s="193"/>
      <c r="D259" s="193"/>
      <c r="E259" s="200"/>
      <c r="F259" s="193"/>
      <c r="G259" s="193"/>
    </row>
    <row r="260" spans="1:7">
      <c r="A260" s="193"/>
      <c r="B260" s="193"/>
      <c r="C260" s="193"/>
      <c r="D260" s="193"/>
      <c r="E260" s="200"/>
      <c r="F260" s="193"/>
      <c r="G260" s="193"/>
    </row>
    <row r="261" spans="1:7">
      <c r="A261" s="193"/>
      <c r="B261" s="193"/>
      <c r="C261" s="193"/>
      <c r="D261" s="193"/>
      <c r="E261" s="200"/>
      <c r="F261" s="193"/>
      <c r="G261" s="193"/>
    </row>
    <row r="262" spans="1:7">
      <c r="A262" s="193"/>
      <c r="B262" s="193"/>
      <c r="C262" s="193"/>
      <c r="D262" s="193"/>
      <c r="E262" s="200"/>
      <c r="F262" s="193"/>
      <c r="G262" s="193"/>
    </row>
    <row r="263" spans="1:7">
      <c r="A263" s="193"/>
      <c r="B263" s="193"/>
      <c r="C263" s="193"/>
      <c r="D263" s="193"/>
      <c r="E263" s="200"/>
      <c r="F263" s="193"/>
      <c r="G263" s="193"/>
    </row>
    <row r="264" spans="1:7">
      <c r="A264" s="193"/>
      <c r="B264" s="193"/>
      <c r="C264" s="193"/>
      <c r="D264" s="193"/>
      <c r="E264" s="200"/>
      <c r="F264" s="193"/>
      <c r="G264" s="193"/>
    </row>
    <row r="265" spans="1:7">
      <c r="A265" s="193"/>
      <c r="B265" s="193"/>
      <c r="C265" s="193"/>
      <c r="D265" s="193"/>
      <c r="E265" s="200"/>
      <c r="F265" s="193"/>
      <c r="G265" s="193"/>
    </row>
    <row r="266" spans="1:7">
      <c r="A266" s="193"/>
      <c r="B266" s="193"/>
      <c r="C266" s="193"/>
      <c r="D266" s="193"/>
      <c r="E266" s="200"/>
      <c r="F266" s="193"/>
      <c r="G266" s="193"/>
    </row>
    <row r="267" spans="1:7">
      <c r="A267" s="193"/>
      <c r="B267" s="193"/>
      <c r="C267" s="193"/>
      <c r="D267" s="193"/>
      <c r="E267" s="200"/>
      <c r="F267" s="193"/>
      <c r="G267" s="193"/>
    </row>
    <row r="268" spans="1:7">
      <c r="A268" s="193"/>
      <c r="B268" s="193"/>
      <c r="C268" s="193"/>
      <c r="D268" s="193"/>
      <c r="E268" s="200"/>
      <c r="F268" s="193"/>
      <c r="G268" s="193"/>
    </row>
    <row r="269" spans="1:7">
      <c r="A269" s="193"/>
      <c r="B269" s="193"/>
      <c r="C269" s="193"/>
      <c r="D269" s="193"/>
      <c r="E269" s="200"/>
      <c r="F269" s="193"/>
      <c r="G269" s="193"/>
    </row>
    <row r="270" spans="1:7">
      <c r="A270" s="193"/>
      <c r="B270" s="193"/>
      <c r="C270" s="193"/>
      <c r="D270" s="193"/>
      <c r="E270" s="200"/>
      <c r="F270" s="193"/>
      <c r="G270" s="193"/>
    </row>
  </sheetData>
  <mergeCells count="127">
    <mergeCell ref="A1:G1"/>
    <mergeCell ref="A3:B3"/>
    <mergeCell ref="A4:B4"/>
    <mergeCell ref="E4:G4"/>
    <mergeCell ref="C9:D9"/>
    <mergeCell ref="C10:D10"/>
    <mergeCell ref="C11:D11"/>
    <mergeCell ref="C12:D12"/>
    <mergeCell ref="C24:D24"/>
    <mergeCell ref="C25:D25"/>
    <mergeCell ref="C26:D26"/>
    <mergeCell ref="C30:D30"/>
    <mergeCell ref="C13:D13"/>
    <mergeCell ref="C14:D14"/>
    <mergeCell ref="C15:D15"/>
    <mergeCell ref="C19:G19"/>
    <mergeCell ref="C20:D20"/>
    <mergeCell ref="C21:D21"/>
    <mergeCell ref="C22:D22"/>
    <mergeCell ref="C23:D23"/>
    <mergeCell ref="C51:D51"/>
    <mergeCell ref="C53:D53"/>
    <mergeCell ref="C54:D54"/>
    <mergeCell ref="C55:D55"/>
    <mergeCell ref="C56:D56"/>
    <mergeCell ref="C57:D57"/>
    <mergeCell ref="C41:D41"/>
    <mergeCell ref="C42:D42"/>
    <mergeCell ref="C44:D44"/>
    <mergeCell ref="C46:D46"/>
    <mergeCell ref="C47:D47"/>
    <mergeCell ref="C50:D50"/>
    <mergeCell ref="C65:D65"/>
    <mergeCell ref="C72:D72"/>
    <mergeCell ref="C73:D73"/>
    <mergeCell ref="C75:D75"/>
    <mergeCell ref="C76:D76"/>
    <mergeCell ref="C77:D77"/>
    <mergeCell ref="C59:D59"/>
    <mergeCell ref="C60:D60"/>
    <mergeCell ref="C61:D61"/>
    <mergeCell ref="C62:D62"/>
    <mergeCell ref="C63:D63"/>
    <mergeCell ref="C64:D64"/>
    <mergeCell ref="C86:G86"/>
    <mergeCell ref="C87:D87"/>
    <mergeCell ref="C89:G89"/>
    <mergeCell ref="C90:G90"/>
    <mergeCell ref="C91:G91"/>
    <mergeCell ref="C92:D92"/>
    <mergeCell ref="C79:G79"/>
    <mergeCell ref="C80:G80"/>
    <mergeCell ref="C81:G81"/>
    <mergeCell ref="C82:D82"/>
    <mergeCell ref="C84:G84"/>
    <mergeCell ref="C85:G85"/>
    <mergeCell ref="C93:D93"/>
    <mergeCell ref="C95:G95"/>
    <mergeCell ref="C96:G96"/>
    <mergeCell ref="C97:G97"/>
    <mergeCell ref="C98:D98"/>
    <mergeCell ref="C113:G113"/>
    <mergeCell ref="C114:G114"/>
    <mergeCell ref="C115:G115"/>
    <mergeCell ref="C116:G116"/>
    <mergeCell ref="C117:G117"/>
    <mergeCell ref="C118:G118"/>
    <mergeCell ref="C119:D119"/>
    <mergeCell ref="C121:G121"/>
    <mergeCell ref="C122:G122"/>
    <mergeCell ref="C123:G123"/>
    <mergeCell ref="C103:G103"/>
    <mergeCell ref="C104:G104"/>
    <mergeCell ref="C105:G105"/>
    <mergeCell ref="C106:G106"/>
    <mergeCell ref="C107:G107"/>
    <mergeCell ref="C108:G108"/>
    <mergeCell ref="C109:G109"/>
    <mergeCell ref="C110:D110"/>
    <mergeCell ref="C112:G112"/>
    <mergeCell ref="C131:G131"/>
    <mergeCell ref="C132:G132"/>
    <mergeCell ref="C133:G133"/>
    <mergeCell ref="C134:G134"/>
    <mergeCell ref="C135:G135"/>
    <mergeCell ref="C136:G136"/>
    <mergeCell ref="C124:G124"/>
    <mergeCell ref="C125:G125"/>
    <mergeCell ref="C126:G126"/>
    <mergeCell ref="C127:G127"/>
    <mergeCell ref="C128:D128"/>
    <mergeCell ref="C130:G130"/>
    <mergeCell ref="C144:G144"/>
    <mergeCell ref="C145:G145"/>
    <mergeCell ref="C146:D146"/>
    <mergeCell ref="C151:D151"/>
    <mergeCell ref="C152:D152"/>
    <mergeCell ref="C154:G154"/>
    <mergeCell ref="C155:G155"/>
    <mergeCell ref="C156:G156"/>
    <mergeCell ref="C137:D137"/>
    <mergeCell ref="C139:G139"/>
    <mergeCell ref="C140:G140"/>
    <mergeCell ref="C141:G141"/>
    <mergeCell ref="C142:G142"/>
    <mergeCell ref="C143:G143"/>
    <mergeCell ref="C164:G164"/>
    <mergeCell ref="C165:G165"/>
    <mergeCell ref="C166:D166"/>
    <mergeCell ref="C168:G168"/>
    <mergeCell ref="C169:G169"/>
    <mergeCell ref="C170:G170"/>
    <mergeCell ref="C157:G157"/>
    <mergeCell ref="C158:G158"/>
    <mergeCell ref="C159:D159"/>
    <mergeCell ref="C161:G161"/>
    <mergeCell ref="C162:G162"/>
    <mergeCell ref="C163:G163"/>
    <mergeCell ref="C178:G178"/>
    <mergeCell ref="C179:G179"/>
    <mergeCell ref="C180:D180"/>
    <mergeCell ref="C171:G171"/>
    <mergeCell ref="C172:G172"/>
    <mergeCell ref="C173:D173"/>
    <mergeCell ref="C175:G175"/>
    <mergeCell ref="C176:G176"/>
    <mergeCell ref="C177:G17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2019-03-06T13:38:22Z</dcterms:created>
  <dcterms:modified xsi:type="dcterms:W3CDTF">2019-03-06T16:39:39Z</dcterms:modified>
</cp:coreProperties>
</file>